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46" windowWidth="14820" windowHeight="11640" tabRatio="598" activeTab="0"/>
  </bookViews>
  <sheets>
    <sheet name="Gazdasági - műszaki információk" sheetId="1" r:id="rId1"/>
    <sheet name=" Mérleg  2011 " sheetId="2" r:id="rId2"/>
    <sheet name="Erkim.  2011." sheetId="3" r:id="rId3"/>
  </sheets>
  <definedNames>
    <definedName name="_xlnm.Print_Area" localSheetId="1">' Mérleg  2011 '!$A$1:$I$121</definedName>
    <definedName name="_xlnm.Print_Area" localSheetId="2">'Erkim.  2011.'!$A$1:$H$64</definedName>
    <definedName name="_xlnm.Print_Area" localSheetId="0">'Gazdasági - műszaki információk'!$A$1:$F$1949</definedName>
    <definedName name="pr349" localSheetId="0">'Gazdasági - műszaki információk'!$A$2</definedName>
    <definedName name="pr350" localSheetId="0">'Gazdasági - műszaki információk'!$A$4</definedName>
    <definedName name="pr351" localSheetId="0">'Gazdasági - műszaki információk'!$A$5</definedName>
    <definedName name="pr352" localSheetId="0">'Gazdasági - műszaki információk'!$A$6</definedName>
    <definedName name="pr353" localSheetId="0">'Gazdasági - műszaki információk'!$A$8</definedName>
    <definedName name="pr354" localSheetId="0">'Gazdasági - műszaki információk'!$A$9</definedName>
    <definedName name="pr355" localSheetId="0">'Gazdasági - műszaki információk'!$A$10</definedName>
    <definedName name="pr356" localSheetId="0">'Gazdasági - műszaki információk'!$A$11</definedName>
    <definedName name="pr357" localSheetId="0">'Gazdasági - műszaki információk'!$A$12</definedName>
    <definedName name="pr358" localSheetId="0">'Gazdasági - műszaki információk'!$A$13</definedName>
    <definedName name="pr359" localSheetId="0">'Gazdasági - műszaki információk'!$A$14</definedName>
    <definedName name="pr360" localSheetId="0">'Gazdasági - műszaki információk'!$A$15</definedName>
    <definedName name="pr361" localSheetId="0">'Gazdasági - műszaki információk'!$A$16</definedName>
    <definedName name="pr362" localSheetId="0">'Gazdasági - műszaki információk'!$A$17</definedName>
    <definedName name="pr363" localSheetId="0">'Gazdasági - műszaki információk'!$A$18</definedName>
    <definedName name="pr364" localSheetId="0">'Gazdasági - műszaki információk'!$A$19</definedName>
    <definedName name="pr365" localSheetId="0">'Gazdasági - műszaki információk'!$A$20</definedName>
    <definedName name="pr366" localSheetId="0">'Gazdasági - műszaki információk'!$A$21</definedName>
    <definedName name="pr367" localSheetId="0">'Gazdasági - műszaki információk'!$A$22</definedName>
    <definedName name="pr368" localSheetId="0">'Gazdasági - műszaki információk'!$A$23</definedName>
    <definedName name="pr369" localSheetId="0">'Gazdasági - műszaki információk'!$A$24</definedName>
    <definedName name="pr370" localSheetId="0">'Gazdasági - műszaki információk'!$A$25</definedName>
    <definedName name="pr371" localSheetId="0">'Gazdasági - műszaki információk'!$A$26</definedName>
    <definedName name="pr372" localSheetId="0">'Gazdasági - műszaki információk'!$A$27</definedName>
    <definedName name="pr373" localSheetId="0">'Gazdasági - műszaki információk'!$A$29</definedName>
    <definedName name="pr374" localSheetId="0">'Gazdasági - műszaki információk'!$A$30</definedName>
    <definedName name="pr375" localSheetId="0">'Gazdasági - műszaki információk'!$A$31</definedName>
    <definedName name="pr376" localSheetId="0">'Gazdasági - műszaki információk'!$A$33</definedName>
    <definedName name="pr377" localSheetId="0">'Gazdasági - műszaki információk'!$A$34</definedName>
    <definedName name="pr378" localSheetId="0">'Gazdasági - műszaki információk'!$A$35</definedName>
    <definedName name="pr379" localSheetId="0">'Gazdasági - műszaki információk'!$A$36</definedName>
    <definedName name="pr380" localSheetId="0">'Gazdasági - műszaki információk'!$A$37</definedName>
    <definedName name="pr381" localSheetId="0">'Gazdasági - műszaki információk'!$A$38</definedName>
    <definedName name="pr382" localSheetId="0">'Gazdasági - műszaki információk'!$A$39</definedName>
    <definedName name="pr383" localSheetId="0">'Gazdasági - műszaki információk'!$A$40</definedName>
    <definedName name="pr384" localSheetId="0">'Gazdasági - műszaki információk'!$A$41</definedName>
    <definedName name="pr385" localSheetId="0">'Gazdasági - műszaki információk'!$A$42</definedName>
    <definedName name="pr386" localSheetId="0">'Gazdasági - műszaki információk'!$A$43</definedName>
    <definedName name="pr387" localSheetId="0">'Gazdasági - műszaki információk'!$A$44</definedName>
    <definedName name="pr388" localSheetId="0">'Gazdasági - műszaki információk'!$A$45</definedName>
    <definedName name="pr389" localSheetId="0">'Gazdasági - műszaki információk'!$A$46</definedName>
    <definedName name="pr390" localSheetId="0">'Gazdasági - műszaki információk'!$A$47</definedName>
    <definedName name="pr391" localSheetId="0">'Gazdasági - műszaki információk'!$A$48</definedName>
    <definedName name="pr392" localSheetId="0">'Gazdasági - műszaki információk'!$A$49</definedName>
    <definedName name="pr393" localSheetId="0">'Gazdasági - műszaki információk'!$A$50</definedName>
    <definedName name="pr394" localSheetId="0">'Gazdasági - műszaki információk'!$A$51</definedName>
    <definedName name="pr395" localSheetId="0">'Gazdasági - műszaki információk'!$A$52</definedName>
    <definedName name="pr396" localSheetId="0">'Gazdasági - műszaki információk'!$A$53</definedName>
    <definedName name="pr397" localSheetId="0">'Gazdasági - műszaki információk'!$A$54</definedName>
    <definedName name="pr398" localSheetId="0">'Gazdasági - műszaki információk'!$A$55</definedName>
    <definedName name="pr399" localSheetId="0">'Gazdasági - műszaki információk'!$A$56</definedName>
    <definedName name="pr400" localSheetId="0">'Gazdasági - műszaki információk'!$A$57</definedName>
    <definedName name="pr401" localSheetId="0">'Gazdasági - műszaki információk'!$A$58</definedName>
    <definedName name="pr402" localSheetId="0">'Gazdasági - műszaki információk'!$A$59</definedName>
    <definedName name="pr403" localSheetId="0">'Gazdasági - műszaki információk'!$A$60</definedName>
    <definedName name="pr404" localSheetId="0">'Gazdasági - műszaki információk'!$A$62</definedName>
    <definedName name="pr405" localSheetId="0">'Gazdasági - műszaki információk'!$A$63</definedName>
    <definedName name="pr406" localSheetId="0">'Gazdasági - műszaki információk'!$A$64</definedName>
    <definedName name="pr407" localSheetId="0">'Gazdasági - műszaki információk'!$B$66</definedName>
    <definedName name="pr408" localSheetId="0">'Gazdasági - műszaki információk'!$B$67</definedName>
    <definedName name="pr409" localSheetId="0">'Gazdasági - műszaki információk'!$B$68</definedName>
    <definedName name="pr410" localSheetId="0">'Gazdasági - műszaki információk'!$A$70</definedName>
    <definedName name="pr411" localSheetId="0">'Gazdasági - műszaki információk'!$A$71</definedName>
    <definedName name="pr412" localSheetId="0">'Gazdasági - műszaki információk'!$B$72</definedName>
    <definedName name="pr413" localSheetId="0">'Gazdasági - műszaki információk'!#REF!</definedName>
    <definedName name="pr414" localSheetId="0">'Gazdasági - műszaki információk'!$A$87</definedName>
    <definedName name="pr415" localSheetId="0">'Gazdasági - műszaki információk'!#REF!</definedName>
    <definedName name="pr416" localSheetId="0">'Gazdasági - műszaki információk'!$A$111</definedName>
    <definedName name="pr417" localSheetId="0">'Gazdasági - műszaki információk'!$A$112</definedName>
    <definedName name="pr418" localSheetId="0">'Gazdasági - műszaki információk'!#REF!</definedName>
    <definedName name="pr419" localSheetId="0">'Gazdasági - műszaki információk'!$B$115</definedName>
    <definedName name="pr420" localSheetId="0">'Gazdasági - műszaki információk'!$B$116</definedName>
    <definedName name="pr421" localSheetId="0">'Gazdasági - műszaki információk'!$B$117</definedName>
    <definedName name="pr422" localSheetId="0">'Gazdasági - műszaki információk'!$B$118</definedName>
    <definedName name="pr423" localSheetId="0">'Gazdasági - műszaki információk'!$B$119</definedName>
    <definedName name="pr424" localSheetId="0">'Gazdasági - műszaki információk'!$B$120</definedName>
    <definedName name="pr425" localSheetId="0">'Gazdasági - műszaki információk'!$B$121</definedName>
    <definedName name="pr426" localSheetId="0">'Gazdasági - műszaki információk'!$B$122</definedName>
    <definedName name="pr427" localSheetId="0">'Gazdasági - műszaki információk'!$A$124</definedName>
    <definedName name="pr428" localSheetId="0">'Gazdasági - műszaki információk'!$A$125</definedName>
    <definedName name="pr429" localSheetId="0">'Gazdasági - műszaki információk'!$B$113</definedName>
    <definedName name="pr430" localSheetId="0">'Gazdasági - műszaki információk'!$B$128</definedName>
    <definedName name="pr431" localSheetId="0">'Gazdasági - műszaki információk'!$B$129</definedName>
    <definedName name="pr432" localSheetId="0">'Gazdasági - műszaki információk'!$B$130</definedName>
    <definedName name="pr433" localSheetId="0">'Gazdasági - műszaki információk'!$B$131</definedName>
    <definedName name="pr434" localSheetId="0">'Gazdasági - műszaki információk'!$B$132</definedName>
    <definedName name="pr435" localSheetId="0">'Gazdasági - műszaki információk'!$B$133</definedName>
    <definedName name="pr436" localSheetId="0">'Gazdasági - műszaki információk'!$B$134</definedName>
    <definedName name="pr437" localSheetId="0">'Gazdasági - műszaki információk'!$A$136</definedName>
    <definedName name="pr438" localSheetId="0">'Gazdasági - műszaki információk'!$A$137</definedName>
    <definedName name="pr439" localSheetId="0">'Gazdasági - műszaki információk'!$B$138</definedName>
    <definedName name="pr440" localSheetId="0">'Gazdasági - műszaki információk'!#REF!</definedName>
    <definedName name="pr441" localSheetId="0">'Gazdasági - műszaki információk'!#REF!</definedName>
    <definedName name="pr442" localSheetId="0">'Gazdasági - műszaki információk'!#REF!</definedName>
    <definedName name="pr443" localSheetId="0">'Gazdasági - műszaki információk'!#REF!</definedName>
    <definedName name="pr444" localSheetId="0">'Gazdasági - műszaki információk'!#REF!</definedName>
    <definedName name="pr445" localSheetId="0">'Gazdasági - műszaki információk'!#REF!</definedName>
    <definedName name="pr446" localSheetId="0">'Gazdasági - műszaki információk'!#REF!</definedName>
    <definedName name="pr447" localSheetId="0">'Gazdasági - műszaki információk'!#REF!</definedName>
    <definedName name="pr448" localSheetId="0">'Gazdasági - műszaki információk'!#REF!</definedName>
    <definedName name="pr449" localSheetId="0">'Gazdasági - műszaki információk'!#REF!</definedName>
    <definedName name="pr450" localSheetId="0">'Gazdasági - műszaki információk'!#REF!</definedName>
    <definedName name="pr451" localSheetId="0">'Gazdasági - műszaki információk'!#REF!</definedName>
    <definedName name="pr452" localSheetId="0">'Gazdasági - műszaki információk'!#REF!</definedName>
    <definedName name="pr453" localSheetId="0">'Gazdasági - műszaki információk'!#REF!</definedName>
    <definedName name="pr454" localSheetId="0">'Gazdasági - műszaki információk'!#REF!</definedName>
    <definedName name="pr455" localSheetId="0">'Gazdasági - műszaki információk'!#REF!</definedName>
    <definedName name="pr456" localSheetId="0">'Gazdasági - műszaki információk'!#REF!</definedName>
    <definedName name="pr457" localSheetId="0">'Gazdasági - műszaki információk'!#REF!</definedName>
    <definedName name="pr458" localSheetId="0">'Gazdasági - műszaki információk'!#REF!</definedName>
    <definedName name="pr459" localSheetId="0">'Gazdasági - műszaki információk'!#REF!</definedName>
    <definedName name="pr460" localSheetId="0">'Gazdasági - műszaki információk'!#REF!</definedName>
    <definedName name="pr461" localSheetId="0">'Gazdasági - műszaki információk'!#REF!</definedName>
    <definedName name="pr462" localSheetId="0">'Gazdasági - műszaki információk'!#REF!</definedName>
    <definedName name="pr463" localSheetId="0">'Gazdasági - műszaki információk'!#REF!</definedName>
    <definedName name="pr464" localSheetId="0">'Gazdasági - műszaki információk'!#REF!</definedName>
    <definedName name="pr465" localSheetId="0">'Gazdasági - műszaki információk'!#REF!</definedName>
    <definedName name="pr466" localSheetId="0">'Gazdasági - műszaki információk'!#REF!</definedName>
  </definedNames>
  <calcPr fullCalcOnLoad="1"/>
</workbook>
</file>

<file path=xl/sharedStrings.xml><?xml version="1.0" encoding="utf-8"?>
<sst xmlns="http://schemas.openxmlformats.org/spreadsheetml/2006/main" count="2564" uniqueCount="903">
  <si>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</si>
  <si>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</si>
  <si>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</si>
  <si>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</si>
  <si>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Megnevezés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</si>
  <si>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</si>
  <si>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</si>
  <si>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</si>
  <si>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</si>
  <si>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</si>
  <si>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</si>
  <si>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</si>
  <si>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</si>
  <si>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</si>
  <si>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</si>
  <si>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</si>
  <si>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</si>
  <si>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</si>
  <si>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</si>
  <si>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</si>
  <si>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</si>
  <si>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</si>
  <si>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</si>
  <si>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</si>
  <si>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</si>
  <si>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</si>
  <si>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</si>
  <si>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</si>
  <si>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</si>
  <si>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</si>
  <si>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</si>
  <si>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</si>
  <si>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</si>
  <si>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</si>
  <si>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</si>
  <si>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</si>
  <si>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</si>
  <si>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</si>
  <si>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</si>
  <si>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</si>
  <si>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</si>
  <si>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</si>
  <si>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</si>
  <si>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</si>
  <si>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</si>
  <si>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</si>
  <si>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</si>
  <si>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</si>
  <si>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</si>
  <si>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</si>
  <si>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</si>
  <si>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</si>
  <si>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</si>
  <si>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</si>
  <si>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</si>
  <si>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</si>
  <si>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</si>
  <si>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</si>
  <si>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</si>
  <si>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</si>
  <si>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</si>
  <si>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</si>
  <si>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</si>
  <si>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Nem földgáztüzelés esetén a felhasznált energiahordozó összes költsége</t>
  </si>
  <si>
    <t>Saját termelésű hő előállításának egyéb elszámolt költsége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</si>
  <si>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</si>
  <si>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</si>
  <si>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</si>
  <si>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</si>
  <si>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</si>
  <si>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</si>
  <si>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</si>
  <si>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</si>
  <si>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</si>
  <si>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</si>
  <si>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</si>
  <si>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</si>
  <si>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</si>
  <si>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</si>
  <si>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</si>
  <si>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</si>
  <si>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</si>
  <si>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</si>
  <si>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</si>
  <si>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</si>
  <si>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</si>
  <si>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</si>
  <si>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</si>
  <si>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</si>
  <si>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</si>
  <si>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</si>
  <si>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</si>
  <si>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</si>
  <si>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</si>
  <si>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</si>
  <si>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</si>
  <si>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</si>
  <si>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</si>
  <si>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</si>
  <si>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</si>
  <si>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</si>
  <si>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</si>
  <si>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</si>
  <si>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</si>
  <si>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</si>
  <si>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</si>
  <si>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</si>
  <si>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</si>
  <si>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</si>
  <si>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</si>
  <si>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</si>
  <si>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</si>
  <si>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22.</t>
  </si>
  <si>
    <t>23.</t>
  </si>
  <si>
    <t>24.</t>
  </si>
  <si>
    <t>25.</t>
  </si>
  <si>
    <t>26.</t>
  </si>
  <si>
    <t>27.</t>
  </si>
  <si>
    <t>28.</t>
  </si>
  <si>
    <t>Máltati szeretetszolgálat</t>
  </si>
  <si>
    <t xml:space="preserve">Nők a nemzet jövőjéért </t>
  </si>
  <si>
    <t xml:space="preserve">Szerv. És Vez. Tud. Tár.  </t>
  </si>
  <si>
    <t>Sz. városi közösségépítő Egyesület</t>
  </si>
  <si>
    <t>Móricz Zsigmond Alapítvány</t>
  </si>
  <si>
    <t>Ssz.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</si>
  <si>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3/h</t>
    </r>
  </si>
  <si>
    <t>Sor- szám</t>
  </si>
  <si>
    <t>Mértékegység</t>
  </si>
  <si>
    <t>Szervezet megnevezése</t>
  </si>
  <si>
    <t>A Kecskeméti TERMOSTAR Hőszolgáltató Kft-nek nincs érdekeltsége más társaságokban.</t>
  </si>
  <si>
    <t>29.</t>
  </si>
  <si>
    <t>30.</t>
  </si>
  <si>
    <t>31.</t>
  </si>
  <si>
    <t>32.</t>
  </si>
  <si>
    <t>33.</t>
  </si>
  <si>
    <t>34.</t>
  </si>
  <si>
    <t>35.</t>
  </si>
  <si>
    <r>
      <t>MJ/légm</t>
    </r>
    <r>
      <rPr>
        <vertAlign val="superscript"/>
        <sz val="10"/>
        <rFont val="Arial"/>
        <family val="2"/>
      </rPr>
      <t>3</t>
    </r>
  </si>
  <si>
    <t>Saját termelésű hő előállításának költsége összesen (kn)</t>
  </si>
  <si>
    <t>Egészséges életmód Alapítvány</t>
  </si>
  <si>
    <t>BKM-i Önkormányzati Levéltár</t>
  </si>
  <si>
    <t>Kecskemét Kultúrájáért Alapítvány</t>
  </si>
  <si>
    <t xml:space="preserve">Sz. városi Óvoda és Általános Iskola, Éneklő Ifjúság </t>
  </si>
  <si>
    <t>2010. év</t>
  </si>
  <si>
    <t>nyomvonal km</t>
  </si>
  <si>
    <t>Szent László Lions Club</t>
  </si>
  <si>
    <t>Sikeres Gáspárért Alapítvány</t>
  </si>
  <si>
    <t>Smaragd SM Egyesület</t>
  </si>
  <si>
    <t>Koháry Alapítvány</t>
  </si>
  <si>
    <t>Ölelő Kéz Alapítvány</t>
  </si>
  <si>
    <t>Hírös Hét Fesztivál</t>
  </si>
  <si>
    <t>Felsőszéktóért Alapítvány</t>
  </si>
  <si>
    <t>Mikes Kelemen Baráti Társaság</t>
  </si>
  <si>
    <t>Támogatás Országzászló állításához</t>
  </si>
  <si>
    <t>Kecskeméti Jóléti Egyesület</t>
  </si>
  <si>
    <t>Vörösiszap károsultjai</t>
  </si>
  <si>
    <t>Katona József Színház</t>
  </si>
  <si>
    <t>Városi Szociális Alapítvány</t>
  </si>
  <si>
    <t>2011. év</t>
  </si>
  <si>
    <t>Magyar Vöröskereszt</t>
  </si>
  <si>
    <t>Az út, az élet Alapítvány</t>
  </si>
  <si>
    <t>Hírös Néptánc Tanoda</t>
  </si>
  <si>
    <t>Sportnap támogatása</t>
  </si>
  <si>
    <t>Támogatás Széchenyivárosi Óvoda és Általános Iskola</t>
  </si>
  <si>
    <t>Támogatás Műszaki Tudományos Egyesületek</t>
  </si>
  <si>
    <t xml:space="preserve">Egészségügyi Szociális Intézmények Igazgatósága </t>
  </si>
  <si>
    <t>Corvin az Emberközpontú Nev. Alapítvány "Rajzpályázat nyeremény Mátyás Király Ált. Isk. 6/B."</t>
  </si>
  <si>
    <t>Kocsis Pál Középfokú Tanint. Alapítvány "Támogatás az 1/13H oszt. Részére- Energiatakarékossági Világnap előadás"</t>
  </si>
  <si>
    <t>Ménteleki Általános Iskola Alapítvány "Rajzpályázat nyeremény Ménteleki Ált. Isk. 2. osztály"</t>
  </si>
  <si>
    <t>Bocsok Alapítvány "Rajzpályázat - Bocskai utcai Óvoda</t>
  </si>
  <si>
    <t>Móra Ferenc Iskoláért és Diákjaiért Alapítvány</t>
  </si>
  <si>
    <t>Homokszem Alapítvány</t>
  </si>
  <si>
    <t>Felhasznált gáz gázdíja (fogyasztás arányos)</t>
  </si>
  <si>
    <t>36.</t>
  </si>
  <si>
    <t>Elengedett követelés leírása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</si>
  <si>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</si>
  <si>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</si>
  <si>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</si>
  <si>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</si>
  <si>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</si>
  <si>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</si>
  <si>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</si>
  <si>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
(ezer Ft)</t>
  </si>
  <si>
    <t>1001A000</t>
  </si>
  <si>
    <t>1001A010</t>
  </si>
  <si>
    <t>1001A020</t>
  </si>
  <si>
    <t>1001A030</t>
  </si>
  <si>
    <t>1001A040</t>
  </si>
  <si>
    <t>1001A051</t>
  </si>
  <si>
    <t>1001A052</t>
  </si>
  <si>
    <t>1001A053</t>
  </si>
  <si>
    <t>1001A054</t>
  </si>
  <si>
    <t>1001A055</t>
  </si>
  <si>
    <t>1001B060</t>
  </si>
  <si>
    <t>1001C000</t>
  </si>
  <si>
    <t>1001C070</t>
  </si>
  <si>
    <t>1001C071</t>
  </si>
  <si>
    <t>1001C074</t>
  </si>
  <si>
    <t>1001C075</t>
  </si>
  <si>
    <t>1001C080</t>
  </si>
  <si>
    <t>1001T080</t>
  </si>
  <si>
    <t>1003A000</t>
  </si>
  <si>
    <t>1003A010</t>
  </si>
  <si>
    <t>1003A020</t>
  </si>
  <si>
    <t>1003A030</t>
  </si>
  <si>
    <t>1003A040</t>
  </si>
  <si>
    <t>1003A050</t>
  </si>
  <si>
    <t>1003A060</t>
  </si>
  <si>
    <t>1003A070</t>
  </si>
  <si>
    <t>1003A080</t>
  </si>
  <si>
    <t>1003A081</t>
  </si>
  <si>
    <t>1003A082</t>
  </si>
  <si>
    <t>1004A000</t>
  </si>
  <si>
    <t>1004A020</t>
  </si>
  <si>
    <t>1004A030</t>
  </si>
  <si>
    <t>1004A040</t>
  </si>
  <si>
    <t>1004A080</t>
  </si>
  <si>
    <t>1004A090</t>
  </si>
  <si>
    <t>1004A100</t>
  </si>
  <si>
    <t>1004A110</t>
  </si>
  <si>
    <t>1004A120</t>
  </si>
  <si>
    <t>1004A130</t>
  </si>
  <si>
    <t>1004A140</t>
  </si>
  <si>
    <t>1004A150</t>
  </si>
  <si>
    <t>1004A160</t>
  </si>
  <si>
    <t>1004A170</t>
  </si>
  <si>
    <t>1004A180</t>
  </si>
  <si>
    <t>1004A190</t>
  </si>
  <si>
    <t>1005A000</t>
  </si>
  <si>
    <t>1005A010</t>
  </si>
  <si>
    <t>1005A020</t>
  </si>
  <si>
    <t>1005A030</t>
  </si>
  <si>
    <t>1005A040</t>
  </si>
  <si>
    <t>1005A050</t>
  </si>
  <si>
    <t>1005A060</t>
  </si>
  <si>
    <t>1005A070</t>
  </si>
  <si>
    <t>1005B010</t>
  </si>
  <si>
    <t>1005B020</t>
  </si>
  <si>
    <t>1005B030</t>
  </si>
  <si>
    <t>1005B040</t>
  </si>
  <si>
    <t>1005B050</t>
  </si>
  <si>
    <t>1005B060</t>
  </si>
  <si>
    <t>1005B070</t>
  </si>
  <si>
    <t>1005B080</t>
  </si>
  <si>
    <t>1008T020</t>
  </si>
  <si>
    <t>1011A000</t>
  </si>
  <si>
    <t>1011B000</t>
  </si>
  <si>
    <t>1013A000</t>
  </si>
  <si>
    <t>1013A020</t>
  </si>
  <si>
    <t>1013B000</t>
  </si>
  <si>
    <t>1013B010</t>
  </si>
  <si>
    <t>1013T010</t>
  </si>
  <si>
    <t>1013T020</t>
  </si>
  <si>
    <t>1016A000</t>
  </si>
  <si>
    <t>1016B010</t>
  </si>
  <si>
    <t>1016B020</t>
  </si>
  <si>
    <t>1016B030</t>
  </si>
  <si>
    <t>1016B040</t>
  </si>
  <si>
    <t>1017A000</t>
  </si>
  <si>
    <t>1019A000</t>
  </si>
  <si>
    <t>1021A000</t>
  </si>
  <si>
    <t>1021A010</t>
  </si>
  <si>
    <t>1021A020</t>
  </si>
  <si>
    <t>1021A030</t>
  </si>
  <si>
    <t>1021A040</t>
  </si>
  <si>
    <t>1021A050</t>
  </si>
  <si>
    <t>1021A060</t>
  </si>
  <si>
    <t>1021A070</t>
  </si>
  <si>
    <t>1021A080</t>
  </si>
  <si>
    <t>1021A090</t>
  </si>
  <si>
    <t>1021A100</t>
  </si>
  <si>
    <t>1021A110</t>
  </si>
  <si>
    <t>1021A120</t>
  </si>
  <si>
    <t>1021A130</t>
  </si>
  <si>
    <t>1021A140</t>
  </si>
  <si>
    <t>1021A150</t>
  </si>
  <si>
    <t>1021A160</t>
  </si>
  <si>
    <t>1022A000</t>
  </si>
  <si>
    <t>1022A130</t>
  </si>
  <si>
    <t>1022A140</t>
  </si>
  <si>
    <t>1022A150</t>
  </si>
  <si>
    <t>1022A160</t>
  </si>
  <si>
    <t>1022A170</t>
  </si>
  <si>
    <t>1022A180</t>
  </si>
  <si>
    <t>1022A190</t>
  </si>
  <si>
    <t>1022A200</t>
  </si>
  <si>
    <t>1022T000</t>
  </si>
  <si>
    <t>1022T020</t>
  </si>
  <si>
    <t>1022T040</t>
  </si>
  <si>
    <t>1022T060</t>
  </si>
  <si>
    <t>1022T080</t>
  </si>
  <si>
    <t>1022T100</t>
  </si>
  <si>
    <t>1022T120</t>
  </si>
  <si>
    <t>1023A000</t>
  </si>
  <si>
    <t>1023A010</t>
  </si>
  <si>
    <t>1023A020</t>
  </si>
  <si>
    <t>1023A050</t>
  </si>
  <si>
    <t>1023A060</t>
  </si>
  <si>
    <t>1023A110</t>
  </si>
  <si>
    <t>1023A120</t>
  </si>
  <si>
    <t>1023A130</t>
  </si>
  <si>
    <t>1023A140</t>
  </si>
  <si>
    <t>1023A150</t>
  </si>
  <si>
    <t>1023A160</t>
  </si>
  <si>
    <t>1023T000</t>
  </si>
  <si>
    <t>1023T040</t>
  </si>
  <si>
    <t>1023T080</t>
  </si>
  <si>
    <t>1023T100</t>
  </si>
  <si>
    <t>1024A000</t>
  </si>
  <si>
    <t>1024A010</t>
  </si>
  <si>
    <t>1024A020</t>
  </si>
  <si>
    <t>1024A030</t>
  </si>
  <si>
    <t>1024A040</t>
  </si>
  <si>
    <t>1024A050</t>
  </si>
  <si>
    <t>1024A060</t>
  </si>
  <si>
    <t>1024A070</t>
  </si>
  <si>
    <t>1024A080</t>
  </si>
  <si>
    <t>1024A090</t>
  </si>
  <si>
    <t>1024A100</t>
  </si>
  <si>
    <t>1024A110</t>
  </si>
  <si>
    <t>1024A120</t>
  </si>
  <si>
    <t>1024A130</t>
  </si>
  <si>
    <t>1024A140</t>
  </si>
  <si>
    <t>1024A150</t>
  </si>
  <si>
    <t>1024A160</t>
  </si>
  <si>
    <t>1024A170</t>
  </si>
  <si>
    <t>1025A000</t>
  </si>
  <si>
    <t>1025A010</t>
  </si>
  <si>
    <t>1025A015</t>
  </si>
  <si>
    <t>1025A020</t>
  </si>
  <si>
    <t>1025A030</t>
  </si>
  <si>
    <t>1025A040</t>
  </si>
  <si>
    <t>1025A050</t>
  </si>
  <si>
    <t>1025A051</t>
  </si>
  <si>
    <t>1025A060</t>
  </si>
  <si>
    <t>1025A070</t>
  </si>
  <si>
    <t>1025A080</t>
  </si>
  <si>
    <t>1025A090</t>
  </si>
  <si>
    <t>1025A100</t>
  </si>
  <si>
    <t>1025A110</t>
  </si>
  <si>
    <t>1025A120</t>
  </si>
  <si>
    <t>1025A130</t>
  </si>
  <si>
    <t>1025A140</t>
  </si>
  <si>
    <t>1025A150</t>
  </si>
  <si>
    <t>1025A151</t>
  </si>
  <si>
    <t>1025A152</t>
  </si>
  <si>
    <t>1025A153</t>
  </si>
  <si>
    <t>1025A154</t>
  </si>
  <si>
    <t>1025A155</t>
  </si>
  <si>
    <t>1025T031</t>
  </si>
  <si>
    <t>1025T120</t>
  </si>
  <si>
    <t>1027A000</t>
  </si>
  <si>
    <t>1027B000</t>
  </si>
  <si>
    <t>1028A000</t>
  </si>
  <si>
    <t>1028A010</t>
  </si>
  <si>
    <t>1028A020</t>
  </si>
  <si>
    <t>1028A030</t>
  </si>
  <si>
    <t>1028A040</t>
  </si>
  <si>
    <t>1028A050</t>
  </si>
  <si>
    <t>1028A060</t>
  </si>
  <si>
    <t>1028A070</t>
  </si>
  <si>
    <t>1028A080</t>
  </si>
  <si>
    <t>1028A090</t>
  </si>
  <si>
    <t>1028A100</t>
  </si>
  <si>
    <t>1028A120</t>
  </si>
  <si>
    <t>1028A130</t>
  </si>
  <si>
    <t>1028A140</t>
  </si>
  <si>
    <t>1028A150</t>
  </si>
  <si>
    <t>1028A160</t>
  </si>
  <si>
    <t>1028A170</t>
  </si>
  <si>
    <t>1028A180</t>
  </si>
  <si>
    <t>1028A190</t>
  </si>
  <si>
    <t>1028A200</t>
  </si>
  <si>
    <t>1028A210</t>
  </si>
  <si>
    <t>1028A220</t>
  </si>
  <si>
    <t>1028T070</t>
  </si>
  <si>
    <t>1030A000</t>
  </si>
  <si>
    <t>1030A010</t>
  </si>
  <si>
    <t>1030A020</t>
  </si>
  <si>
    <t>1031A000</t>
  </si>
  <si>
    <t>1031A010</t>
  </si>
  <si>
    <t>1031A020</t>
  </si>
  <si>
    <t>1032A000</t>
  </si>
  <si>
    <t>1032A010</t>
  </si>
  <si>
    <t>1032A020</t>
  </si>
  <si>
    <t>1033A000</t>
  </si>
  <si>
    <t>1033A010</t>
  </si>
  <si>
    <t>1033A020</t>
  </si>
  <si>
    <t>1034A000</t>
  </si>
  <si>
    <t>1034A010</t>
  </si>
  <si>
    <t>1034A020</t>
  </si>
  <si>
    <t>1035A000</t>
  </si>
  <si>
    <t>1035A010</t>
  </si>
  <si>
    <t>1035A020</t>
  </si>
  <si>
    <t>1036A000</t>
  </si>
  <si>
    <t>1036A010</t>
  </si>
  <si>
    <t>1036A020</t>
  </si>
  <si>
    <t>1037A000</t>
  </si>
  <si>
    <t>1037A010</t>
  </si>
  <si>
    <t>1037A020</t>
  </si>
  <si>
    <t>1038A000</t>
  </si>
  <si>
    <t>1038A010</t>
  </si>
  <si>
    <t>1038A020</t>
  </si>
  <si>
    <t>1039A000</t>
  </si>
  <si>
    <t>1040A000</t>
  </si>
  <si>
    <t>1049A000</t>
  </si>
  <si>
    <t>1050A000</t>
  </si>
  <si>
    <t>1051A000</t>
  </si>
  <si>
    <t>1051A010</t>
  </si>
  <si>
    <t>1051A020</t>
  </si>
  <si>
    <t>1052A000</t>
  </si>
  <si>
    <t>1053A000</t>
  </si>
  <si>
    <t>1054A000</t>
  </si>
  <si>
    <t>1055A000</t>
  </si>
  <si>
    <t>1057A000</t>
  </si>
  <si>
    <t>1058A000</t>
  </si>
  <si>
    <t>1059A000</t>
  </si>
  <si>
    <t>1060A000</t>
  </si>
  <si>
    <t>1061A000</t>
  </si>
  <si>
    <t>1062A000</t>
  </si>
  <si>
    <t>1063A000</t>
  </si>
  <si>
    <t>1064A000</t>
  </si>
  <si>
    <t>1065A000</t>
  </si>
  <si>
    <t>1066A000</t>
  </si>
  <si>
    <t>1067A000</t>
  </si>
  <si>
    <t>1068A000</t>
  </si>
  <si>
    <t>1080A000</t>
  </si>
  <si>
    <t>1081A000</t>
  </si>
  <si>
    <t>1082A000</t>
  </si>
  <si>
    <t>1084A000</t>
  </si>
  <si>
    <t>1085A000</t>
  </si>
  <si>
    <t>1089A000</t>
  </si>
  <si>
    <t>1090A000</t>
  </si>
  <si>
    <t>1090B001</t>
  </si>
  <si>
    <t>1091A000</t>
  </si>
  <si>
    <t>1200A000</t>
  </si>
  <si>
    <t>2001A000</t>
  </si>
  <si>
    <t>2001A010</t>
  </si>
  <si>
    <t>2001A020</t>
  </si>
  <si>
    <t>2001A030</t>
  </si>
  <si>
    <t>2001A040</t>
  </si>
  <si>
    <t>2001A050</t>
  </si>
  <si>
    <t>2001A060</t>
  </si>
  <si>
    <t>2001A070</t>
  </si>
  <si>
    <t>2001A080</t>
  </si>
  <si>
    <t>2001A090</t>
  </si>
  <si>
    <t>2001A100</t>
  </si>
  <si>
    <t>2001A110</t>
  </si>
  <si>
    <t>2001A120</t>
  </si>
  <si>
    <t>2001A170</t>
  </si>
  <si>
    <t>2001A180</t>
  </si>
  <si>
    <t>2001A190</t>
  </si>
  <si>
    <t>2001A200</t>
  </si>
  <si>
    <t>2001T150</t>
  </si>
  <si>
    <t>2002A000</t>
  </si>
  <si>
    <t>2002A010</t>
  </si>
  <si>
    <t>2002A020</t>
  </si>
  <si>
    <t>2002A030</t>
  </si>
  <si>
    <t>2002A040</t>
  </si>
  <si>
    <t>2002A050</t>
  </si>
  <si>
    <t>2002A060</t>
  </si>
  <si>
    <t>2002A070</t>
  </si>
  <si>
    <t>2002A090</t>
  </si>
  <si>
    <t>2002A100</t>
  </si>
  <si>
    <t>2002A110</t>
  </si>
  <si>
    <t>2002A120</t>
  </si>
  <si>
    <t>2003A000</t>
  </si>
  <si>
    <t>2003A010</t>
  </si>
  <si>
    <t>2003A020</t>
  </si>
  <si>
    <t>2003A030</t>
  </si>
  <si>
    <t>2003A040</t>
  </si>
  <si>
    <t>2003B011</t>
  </si>
  <si>
    <t>2003B040</t>
  </si>
  <si>
    <t>2003B050</t>
  </si>
  <si>
    <t>2003B060</t>
  </si>
  <si>
    <t>2003B061</t>
  </si>
  <si>
    <t>2003B062</t>
  </si>
  <si>
    <t>2003B063</t>
  </si>
  <si>
    <t>2003T030</t>
  </si>
  <si>
    <t>2006A000</t>
  </si>
  <si>
    <t>2006A010</t>
  </si>
  <si>
    <t>2006A020</t>
  </si>
  <si>
    <t>2006A030</t>
  </si>
  <si>
    <t>2006A040</t>
  </si>
  <si>
    <t>2006A050</t>
  </si>
  <si>
    <t>2006B040</t>
  </si>
  <si>
    <t>2006B060</t>
  </si>
  <si>
    <t>2006B061</t>
  </si>
  <si>
    <t>2007A000</t>
  </si>
  <si>
    <t>2007B000</t>
  </si>
  <si>
    <t>2008A000</t>
  </si>
  <si>
    <t>2009A000</t>
  </si>
  <si>
    <t>2010A000</t>
  </si>
  <si>
    <t>2011A000</t>
  </si>
  <si>
    <t>2012A000</t>
  </si>
  <si>
    <t>2012B000</t>
  </si>
  <si>
    <t>2012B001</t>
  </si>
  <si>
    <t>2013A000</t>
  </si>
  <si>
    <t>2013B000</t>
  </si>
  <si>
    <t>2014A000</t>
  </si>
  <si>
    <t>2015A000</t>
  </si>
  <si>
    <t>2015T000</t>
  </si>
  <si>
    <t>2016A000</t>
  </si>
  <si>
    <t>2017A000</t>
  </si>
  <si>
    <t>2022A000</t>
  </si>
  <si>
    <t>2026A000</t>
  </si>
  <si>
    <t>2027A000</t>
  </si>
  <si>
    <t>2028A000</t>
  </si>
  <si>
    <t>2029A000</t>
  </si>
  <si>
    <t>2030A000</t>
  </si>
  <si>
    <t>2030A010</t>
  </si>
  <si>
    <t>2030A020</t>
  </si>
  <si>
    <t>2030A030</t>
  </si>
  <si>
    <t>2030A040</t>
  </si>
  <si>
    <t>2030A050</t>
  </si>
  <si>
    <t>2030A060</t>
  </si>
  <si>
    <t>2030A070</t>
  </si>
  <si>
    <t>2030A071</t>
  </si>
  <si>
    <t>2030B080</t>
  </si>
  <si>
    <t>2031A000</t>
  </si>
  <si>
    <t>2032A000</t>
  </si>
  <si>
    <t>2033A000</t>
  </si>
  <si>
    <t>2034A000</t>
  </si>
  <si>
    <t>2035A000</t>
  </si>
  <si>
    <t>2036A000</t>
  </si>
  <si>
    <t>2037A000</t>
  </si>
  <si>
    <t>2038A000</t>
  </si>
  <si>
    <t>2039A000</t>
  </si>
  <si>
    <t>2040A000</t>
  </si>
  <si>
    <t>2041A000</t>
  </si>
  <si>
    <t>2042A000</t>
  </si>
  <si>
    <t>2043A000</t>
  </si>
  <si>
    <t>2044A000</t>
  </si>
  <si>
    <t>2045A000</t>
  </si>
  <si>
    <t>2045A001</t>
  </si>
  <si>
    <t>2046A000</t>
  </si>
  <si>
    <t>2047A000</t>
  </si>
  <si>
    <t>2048A000</t>
  </si>
  <si>
    <t>2058A000</t>
  </si>
  <si>
    <t>2058B010</t>
  </si>
  <si>
    <t>2058B020</t>
  </si>
  <si>
    <t>2058B021</t>
  </si>
  <si>
    <t>2058B022</t>
  </si>
  <si>
    <t>2058B023</t>
  </si>
  <si>
    <t>2058B024</t>
  </si>
  <si>
    <t>2058B025</t>
  </si>
  <si>
    <t>2059A000</t>
  </si>
  <si>
    <t>2060A000</t>
  </si>
  <si>
    <t>2060A010</t>
  </si>
  <si>
    <t>2060B020</t>
  </si>
  <si>
    <t>2060B021</t>
  </si>
  <si>
    <t>2060B022</t>
  </si>
  <si>
    <t>2060B023</t>
  </si>
  <si>
    <t>2060B024</t>
  </si>
  <si>
    <t>2060B025</t>
  </si>
  <si>
    <t>2060B026</t>
  </si>
  <si>
    <t>2060B122</t>
  </si>
  <si>
    <t>2061A000</t>
  </si>
  <si>
    <t>2061A001</t>
  </si>
  <si>
    <t>2061A002</t>
  </si>
  <si>
    <t>2061B010</t>
  </si>
  <si>
    <t>2061B020</t>
  </si>
  <si>
    <t>2061B030</t>
  </si>
  <si>
    <t>2061B040</t>
  </si>
  <si>
    <t>2062A000</t>
  </si>
  <si>
    <t>2063A000</t>
  </si>
  <si>
    <t>2063A010</t>
  </si>
  <si>
    <t>2063A020</t>
  </si>
  <si>
    <t>2063A030</t>
  </si>
  <si>
    <t>2063A040</t>
  </si>
  <si>
    <t>2063A050</t>
  </si>
  <si>
    <t>2063A060</t>
  </si>
  <si>
    <t>2063A070</t>
  </si>
  <si>
    <t>2063A080</t>
  </si>
  <si>
    <t>2063A090</t>
  </si>
  <si>
    <t>2063A100</t>
  </si>
  <si>
    <t>2063A110</t>
  </si>
  <si>
    <t>2063A120</t>
  </si>
  <si>
    <t>2063A130</t>
  </si>
  <si>
    <t>2063A140</t>
  </si>
  <si>
    <t>2063A150</t>
  </si>
  <si>
    <t>2063A160</t>
  </si>
  <si>
    <t>2063A170</t>
  </si>
  <si>
    <t>2063A180</t>
  </si>
  <si>
    <t>2063A190</t>
  </si>
  <si>
    <t>2063A200</t>
  </si>
  <si>
    <t>2063A210</t>
  </si>
  <si>
    <t>2063A220</t>
  </si>
  <si>
    <t>2063A230</t>
  </si>
  <si>
    <t>2063A240</t>
  </si>
  <si>
    <t>2063A250</t>
  </si>
  <si>
    <t>2063A260</t>
  </si>
  <si>
    <t>2063A270</t>
  </si>
  <si>
    <t>2063A280</t>
  </si>
  <si>
    <t>2063A290</t>
  </si>
  <si>
    <t>2063A300</t>
  </si>
  <si>
    <t>2063A310</t>
  </si>
  <si>
    <t>2063A320</t>
  </si>
  <si>
    <t>2063A330</t>
  </si>
  <si>
    <t>2063A340</t>
  </si>
  <si>
    <t>2063A350</t>
  </si>
  <si>
    <t>2063A360</t>
  </si>
  <si>
    <t>2063A370</t>
  </si>
  <si>
    <t>2063A380</t>
  </si>
  <si>
    <t>2063A390</t>
  </si>
  <si>
    <t>2063A400</t>
  </si>
  <si>
    <t>2064A000</t>
  </si>
  <si>
    <t>2065A000</t>
  </si>
  <si>
    <t>2066A000</t>
  </si>
  <si>
    <t>2067A000</t>
  </si>
  <si>
    <t>2068A000</t>
  </si>
  <si>
    <t>2069A000</t>
  </si>
  <si>
    <t>2071A000</t>
  </si>
  <si>
    <t>2072A000</t>
  </si>
  <si>
    <t>2073A000</t>
  </si>
  <si>
    <t>2074A000</t>
  </si>
  <si>
    <t>2075A000</t>
  </si>
  <si>
    <t>2076A000</t>
  </si>
  <si>
    <t>2077A000</t>
  </si>
  <si>
    <t>2078A000</t>
  </si>
  <si>
    <t>2078A001</t>
  </si>
  <si>
    <t>2078A002</t>
  </si>
  <si>
    <t>2078A003</t>
  </si>
  <si>
    <t>2078A004</t>
  </si>
  <si>
    <t>2092A000</t>
  </si>
  <si>
    <t>2092B000</t>
  </si>
  <si>
    <t>2093A100</t>
  </si>
  <si>
    <t>2094A000</t>
  </si>
  <si>
    <t>2095A000</t>
  </si>
  <si>
    <t>2096A000</t>
  </si>
  <si>
    <t>Mindösszesen</t>
  </si>
  <si>
    <t>IX. táblázat</t>
  </si>
  <si>
    <t>Hőközpont egyéni azonosító jele</t>
  </si>
  <si>
    <t>Hőközponti mérés alapján elszámolt díjfizetők száma (db)</t>
  </si>
  <si>
    <t>X. táblázat</t>
  </si>
  <si>
    <t>Az előző évben az elszámolási mérések helyét jelentő hőközpontokban elszámolt fogyasztás: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</si>
  <si>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</si>
  <si>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</si>
  <si>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</si>
  <si>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</si>
  <si>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</si>
  <si>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XI. táblázat</t>
  </si>
  <si>
    <t>Az előző évben az elszámolási mérések helyét jelentő hőközpontokban elszámolt fogyasztás költsége: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</si>
  <si>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</si>
  <si>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</si>
  <si>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</si>
  <si>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</si>
  <si>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</si>
  <si>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1 1 3 7 4 9 5 4 - 3 5 3 0 - 1 1 3 - 0 3</t>
  </si>
  <si>
    <t>Statisztikai számjel</t>
  </si>
  <si>
    <t>0 3 - 0 9 - 1 0 4 0 0 5</t>
  </si>
  <si>
    <t>Cégjegyzék száma</t>
  </si>
  <si>
    <t>2011. éves  mérleg</t>
  </si>
  <si>
    <t>MÉRLEG Eszközök (aktívák)</t>
  </si>
  <si>
    <t>adatok E Ft-ban</t>
  </si>
  <si>
    <t>Sor-</t>
  </si>
  <si>
    <t>A tétel megnevezése</t>
  </si>
  <si>
    <t>Előző év  
2010.</t>
  </si>
  <si>
    <t>Előző év(ek)</t>
  </si>
  <si>
    <t>Tény
2011.</t>
  </si>
  <si>
    <t>Index %</t>
  </si>
  <si>
    <t>szám</t>
  </si>
  <si>
    <t>korrekciója</t>
  </si>
  <si>
    <t>bázishoz</t>
  </si>
  <si>
    <t>a</t>
  </si>
  <si>
    <t>b</t>
  </si>
  <si>
    <t>c</t>
  </si>
  <si>
    <t>d</t>
  </si>
  <si>
    <t>e</t>
  </si>
  <si>
    <t>f</t>
  </si>
  <si>
    <t>01.</t>
  </si>
  <si>
    <t>A. Befektetett eszközök (02. + 10. + 17. sorok)</t>
  </si>
  <si>
    <t>02.</t>
  </si>
  <si>
    <t>I. IMMATERIÁLIS JAVAK (03. - 09. sorok)</t>
  </si>
  <si>
    <t>03.</t>
  </si>
  <si>
    <t xml:space="preserve">   Alapítás-átszervezés aktivált értéke</t>
  </si>
  <si>
    <t>04.</t>
  </si>
  <si>
    <t xml:space="preserve">   Kísérleti fejlesztés aktivált értéke</t>
  </si>
  <si>
    <t>05.</t>
  </si>
  <si>
    <t xml:space="preserve">   Vagyoni értékű jogok</t>
  </si>
  <si>
    <t>06.</t>
  </si>
  <si>
    <t xml:space="preserve">   Szellemi termékek</t>
  </si>
  <si>
    <t>0</t>
  </si>
  <si>
    <t>07.</t>
  </si>
  <si>
    <t xml:space="preserve">   Üzleti vagy cégérték</t>
  </si>
  <si>
    <t>08.</t>
  </si>
  <si>
    <t xml:space="preserve">   Immateriális javakra adott előlegek</t>
  </si>
  <si>
    <t>09.</t>
  </si>
  <si>
    <t xml:space="preserve">   Immateriális javak értékhelyesbítése</t>
  </si>
  <si>
    <t>II. TÁRGYI ESZKÖZÖK (11. - 16. sorok)</t>
  </si>
  <si>
    <t xml:space="preserve">   Ingatlanok és kapcsolódó  vagyoni értékű jogok</t>
  </si>
  <si>
    <t xml:space="preserve">   Műszaki berendezések, gépek, járművek</t>
  </si>
  <si>
    <t xml:space="preserve">   Egyéb berendezések, felszerelések, járművek</t>
  </si>
  <si>
    <t xml:space="preserve">   Beruházások, felújítások (befejezetlen)</t>
  </si>
  <si>
    <t xml:space="preserve">   Beruházásokra adott előlegek</t>
  </si>
  <si>
    <t xml:space="preserve">   Tárgyi eszközök értékhelyesbítése</t>
  </si>
  <si>
    <t>III. BEFEKTETETT PÉNZÜGYI ESZKÖZÖK    (18. - 23. sorok)</t>
  </si>
  <si>
    <t xml:space="preserve">   Tartós részesedés kapcsolt vállalkozásban</t>
  </si>
  <si>
    <t xml:space="preserve">   Tartósan adott kölcsön kapcsolt vállalkozásban</t>
  </si>
  <si>
    <t xml:space="preserve">   Egyéb tartós részesedés</t>
  </si>
  <si>
    <t xml:space="preserve">   Egyéb tartósan adott kölcsön</t>
  </si>
  <si>
    <t xml:space="preserve">   Tartós hitelviszonyt megtestesítő értékpapír</t>
  </si>
  <si>
    <t xml:space="preserve">   Befektetett pénzügyi eszközök értékhelyesbítése</t>
  </si>
  <si>
    <t>B. Forgóeszközök (25. + 31. + 36. + 41. sorok)</t>
  </si>
  <si>
    <t>I. KÉSZLETEK (26. - 30. sorok)</t>
  </si>
  <si>
    <t xml:space="preserve">   Anyagok</t>
  </si>
  <si>
    <t xml:space="preserve">   Befejezetlen termelés és félkész termékek</t>
  </si>
  <si>
    <t xml:space="preserve">   Késztermékek</t>
  </si>
  <si>
    <t xml:space="preserve">   Áruk</t>
  </si>
  <si>
    <t xml:space="preserve">   Készletekre adott előlegek</t>
  </si>
  <si>
    <t xml:space="preserve"> </t>
  </si>
  <si>
    <t>II. KÖVETELÉSEK (32. - 35. sorok)</t>
  </si>
  <si>
    <t xml:space="preserve">   Követelések áruszállításból és szolgáltatásokból  (vevők)</t>
  </si>
  <si>
    <t xml:space="preserve">   Követelések kapcsolt vállalkozással szemben</t>
  </si>
  <si>
    <t xml:space="preserve">   Váltókövetelések</t>
  </si>
  <si>
    <t xml:space="preserve">   Egyéb követelések</t>
  </si>
  <si>
    <t>III. ÉRTÉKPAPÍROK (37. - 40. sorok)</t>
  </si>
  <si>
    <t>37.</t>
  </si>
  <si>
    <t xml:space="preserve">   Részesedés kapcsolt vállalkozásban</t>
  </si>
  <si>
    <t>38.</t>
  </si>
  <si>
    <t xml:space="preserve">   Egyéb részesedés</t>
  </si>
  <si>
    <t>39.</t>
  </si>
  <si>
    <t xml:space="preserve">   Saját részvények, saját üzletrészek,</t>
  </si>
  <si>
    <t>40.</t>
  </si>
  <si>
    <t xml:space="preserve">   Forgatási célú hitelviszonyt megtestesítő értékpapírok</t>
  </si>
  <si>
    <t>41.</t>
  </si>
  <si>
    <t>IV. PÉNZESZKÖZÖK (42. - 43. sorok)</t>
  </si>
  <si>
    <t>42.</t>
  </si>
  <si>
    <t xml:space="preserve">   Pénztár, csekkek</t>
  </si>
  <si>
    <t>43.</t>
  </si>
  <si>
    <t xml:space="preserve">   Bankbetétek</t>
  </si>
  <si>
    <t>44.</t>
  </si>
  <si>
    <t>C. Aktív időbeli elhatárolások  (45 - 47. sorok)</t>
  </si>
  <si>
    <t>45.</t>
  </si>
  <si>
    <t xml:space="preserve">   Bevételek aktív időbeli elhatárolása</t>
  </si>
  <si>
    <t>46.</t>
  </si>
  <si>
    <t xml:space="preserve">   Költségek, ráfordítások időbeli elhatárolása</t>
  </si>
  <si>
    <t>47.</t>
  </si>
  <si>
    <t xml:space="preserve">   Halasztott ráfordítások</t>
  </si>
  <si>
    <t>48.</t>
  </si>
  <si>
    <t>ESZKÖZÖK, (AKTÍVÁK) ÖSSZESEN</t>
  </si>
  <si>
    <t xml:space="preserve">   (01. + 24. + 44. sorok)</t>
  </si>
  <si>
    <t>Horváth Attila
ügyvezető igazgató</t>
  </si>
  <si>
    <t>Kecskemét, 2012.02.28.</t>
  </si>
  <si>
    <t>MÉRLEG Források (passzívák)</t>
  </si>
  <si>
    <t>Sor-
szám</t>
  </si>
  <si>
    <t>Előző év(ek)
korrekciója</t>
  </si>
  <si>
    <t>Index %
bázishoz</t>
  </si>
  <si>
    <t>49.</t>
  </si>
  <si>
    <t xml:space="preserve">D. Saját tőke  (50. + 52. + 53. + 54. + 55. + 56 + 57. sorok)      </t>
  </si>
  <si>
    <t>50.</t>
  </si>
  <si>
    <t>I. JEGYZETT TŐKE</t>
  </si>
  <si>
    <t>51.</t>
  </si>
  <si>
    <t>I/a. Ebből: visszavásárolt  tulajdonosi részesedés</t>
  </si>
  <si>
    <t xml:space="preserve">                  névértéken</t>
  </si>
  <si>
    <t>52.</t>
  </si>
  <si>
    <t>II.JEGYZETT, DE MÉG BE NEM FIZETETT TŐKE (-)</t>
  </si>
  <si>
    <t>53.</t>
  </si>
  <si>
    <t>III. TŐKETARTALÉK</t>
  </si>
  <si>
    <t>54.</t>
  </si>
  <si>
    <t>IV. EREDMÉNYTARTALÉK</t>
  </si>
  <si>
    <t>55.</t>
  </si>
  <si>
    <t>V. LEKÖTÖTT TARTALÉK</t>
  </si>
  <si>
    <t>56.</t>
  </si>
  <si>
    <t>VI.ÉRTÉKELÉSI TARTALÉK</t>
  </si>
  <si>
    <t>57.</t>
  </si>
  <si>
    <t>VII.MÉRLEG SZERINTI EREDMÉNY</t>
  </si>
  <si>
    <t>58.</t>
  </si>
  <si>
    <t>E. Céltartalékok (59.- 61. sorok)</t>
  </si>
  <si>
    <t>59.</t>
  </si>
  <si>
    <t xml:space="preserve">   Céltartalék a várható kötelezettségekre</t>
  </si>
  <si>
    <t>60.</t>
  </si>
  <si>
    <t xml:space="preserve">   Céltartalék a jövőbeni költségekre</t>
  </si>
  <si>
    <t>61.</t>
  </si>
  <si>
    <t xml:space="preserve">   Egyéb céltartalék</t>
  </si>
  <si>
    <t>62.</t>
  </si>
  <si>
    <t>F. Kötelezettségek   (63. + 66. +74. sorok)</t>
  </si>
  <si>
    <t>63.</t>
  </si>
  <si>
    <t>I.  HÁTRASOROLT KÖTELEZETTSÉGEK (alárendelt kölcsöntőke)
    (64. - 65. sorok)</t>
  </si>
  <si>
    <t>64.</t>
  </si>
  <si>
    <t xml:space="preserve">   Hátrasorolt kötelezettségek kapcsolt vállalkozással szemben</t>
  </si>
  <si>
    <t>65.</t>
  </si>
  <si>
    <t xml:space="preserve">   Hátrasorolt  kötelezettségek egyéb gazdálkodóval szemben</t>
  </si>
  <si>
    <t>66.</t>
  </si>
  <si>
    <t>II. HOSSZÚ LEJÁRATÚ KÖTELEZETTSÉGEK  (67. -73. sorok)</t>
  </si>
  <si>
    <t>67.</t>
  </si>
  <si>
    <t xml:space="preserve">   Hosszú lejáratra kapott kölcsönök</t>
  </si>
  <si>
    <t>68.</t>
  </si>
  <si>
    <t xml:space="preserve">   Átváltoztatható kötvények</t>
  </si>
  <si>
    <t>69.</t>
  </si>
  <si>
    <t xml:space="preserve">   Tartozások kötvénykibocsátásból</t>
  </si>
  <si>
    <t>70.</t>
  </si>
  <si>
    <t xml:space="preserve">   Beruházási és fejlesztési hitelek</t>
  </si>
  <si>
    <t>71.</t>
  </si>
  <si>
    <t xml:space="preserve">   Egyéb hosszúlejáratú hitelek </t>
  </si>
  <si>
    <t>72.</t>
  </si>
  <si>
    <t xml:space="preserve">   Tartós kötelezettségek kapcsolt vállalkozással szemben</t>
  </si>
  <si>
    <t>73.</t>
  </si>
  <si>
    <t xml:space="preserve">   Egyéb hosszú lejáratú kötelezettségek</t>
  </si>
  <si>
    <t>74.</t>
  </si>
  <si>
    <t>III. RÖVID LEJÁRATÚ KÖTELEZETTSÉGEK    (75.  - 82. sorok)</t>
  </si>
  <si>
    <t>75.</t>
  </si>
  <si>
    <t xml:space="preserve">   Rövid lejáratú kölcsönök</t>
  </si>
  <si>
    <t>76.</t>
  </si>
  <si>
    <t xml:space="preserve">     - ebből: az átváltoztatható kötvények</t>
  </si>
  <si>
    <t>77.</t>
  </si>
  <si>
    <t xml:space="preserve">   Rövid lejáratú hitelek</t>
  </si>
  <si>
    <t>78.</t>
  </si>
  <si>
    <t xml:space="preserve">   Vevőktől kapott előlegek</t>
  </si>
  <si>
    <t>79.</t>
  </si>
  <si>
    <t xml:space="preserve">   Kötelezettségek áruszolgáltatásból és szolgáltatásból
   (szállítók)</t>
  </si>
  <si>
    <t>80.</t>
  </si>
  <si>
    <t xml:space="preserve">   Váltótartozások       </t>
  </si>
  <si>
    <t>81.</t>
  </si>
  <si>
    <t xml:space="preserve">   Rövid lejáratú kötelezettségek kapcsolt vállalkozással szemben</t>
  </si>
  <si>
    <t>82.</t>
  </si>
  <si>
    <t xml:space="preserve">   Egyéb rövid lejáratú kötelezettségek</t>
  </si>
  <si>
    <t>83.</t>
  </si>
  <si>
    <t>G. Passzív időbeli elhatárolások   (84. - 86. sorok)</t>
  </si>
  <si>
    <t>84.</t>
  </si>
  <si>
    <t xml:space="preserve">   Bevételek paszív időbeli elhatárolása</t>
  </si>
  <si>
    <t>85.</t>
  </si>
  <si>
    <t xml:space="preserve">   Költségek, ráfordítások passzív időbeli elhatárolása</t>
  </si>
  <si>
    <t>86.</t>
  </si>
  <si>
    <t xml:space="preserve">   Halasztott bevételek</t>
  </si>
  <si>
    <t>87.</t>
  </si>
  <si>
    <t>FORRÁSOK (PASSZÍVÁK) ÖSSZESEN
(49. + 58. + 62. + 83. sorok)</t>
  </si>
  <si>
    <t>Kecskemét, 2012. 02. 28.</t>
  </si>
  <si>
    <t>Eredménykimutatás  2011. év</t>
  </si>
  <si>
    <t>(Összköltség eljárással)</t>
  </si>
  <si>
    <t xml:space="preserve">  </t>
  </si>
  <si>
    <t>Tétel-
szám</t>
  </si>
  <si>
    <t>Tétel megnevezése</t>
  </si>
  <si>
    <t xml:space="preserve">Előző év  
2010. </t>
  </si>
  <si>
    <t>Belföldi értékesítés nettó árbevétele</t>
  </si>
  <si>
    <t>Export értékesítés nettó árbevétele</t>
  </si>
  <si>
    <t>I.</t>
  </si>
  <si>
    <t>Értékesítés nettó árbevétele (01. + 02.)</t>
  </si>
  <si>
    <t>Saját termelésű készletek állományváltozása</t>
  </si>
  <si>
    <t>Saját előállítású eszközök aktivált értéke</t>
  </si>
  <si>
    <t>II.</t>
  </si>
  <si>
    <t>Aktivált saját teljesítmények értéke (± 03. + 04.)</t>
  </si>
  <si>
    <t>III.</t>
  </si>
  <si>
    <t>Egyéb bevételek</t>
  </si>
  <si>
    <t>III/a.</t>
  </si>
  <si>
    <t>Ebből: visszaírt értékvesztés</t>
  </si>
  <si>
    <t>Anyag- és energiaköltség</t>
  </si>
  <si>
    <t>Igénybe vett  szolgáltatások értéke</t>
  </si>
  <si>
    <t>Egyéb szolgáltatások értéke</t>
  </si>
  <si>
    <t>Eladott áruk beszerzési értéke</t>
  </si>
  <si>
    <t>Eladott (közvetített) szolgáltatások értéke</t>
  </si>
  <si>
    <t>IV.</t>
  </si>
  <si>
    <t>Anyagjellegű ráfordítások (05. + 06. + 07. + 08. + 09.)</t>
  </si>
  <si>
    <t xml:space="preserve">10.  </t>
  </si>
  <si>
    <t>Bérköltség</t>
  </si>
  <si>
    <t xml:space="preserve">11.  </t>
  </si>
  <si>
    <t>Személyi jellegű egyéb kifizetések</t>
  </si>
  <si>
    <t xml:space="preserve">12.  </t>
  </si>
  <si>
    <t>Bérjárulékok</t>
  </si>
  <si>
    <t>V.</t>
  </si>
  <si>
    <t>Személyi jellegű ráfordítások (10. + 11. +12.)</t>
  </si>
  <si>
    <t>VI.</t>
  </si>
  <si>
    <t>Értékcsökkenési leírás</t>
  </si>
  <si>
    <t>VII.</t>
  </si>
  <si>
    <t>Egyéb ráfordítások</t>
  </si>
  <si>
    <t>VII/a.</t>
  </si>
  <si>
    <t>Ebből:  értékvesztés</t>
  </si>
  <si>
    <t>A.</t>
  </si>
  <si>
    <r>
      <t xml:space="preserve">ÜZEMI (üzleti) TEVÉKENYSÉG EREDMÉNYE
</t>
    </r>
    <r>
      <rPr>
        <sz val="9"/>
        <rFont val="Times New Roman"/>
        <family val="1"/>
      </rPr>
      <t>(I. II. + III. - IV. - V. - VI. - VII.)</t>
    </r>
  </si>
  <si>
    <t>Kapott osztalék és részesedés</t>
  </si>
  <si>
    <t>Részesedések értékesítésének árfolyamnyeresége</t>
  </si>
  <si>
    <t xml:space="preserve">Befektetett pénzügyi eszközök kamatai, árfolyamnyeresége </t>
  </si>
  <si>
    <t>Egyéb kapott (járó) kamatok és kamatjellegű bevételek</t>
  </si>
  <si>
    <t>Pénzügyi műveletek egyéb bevételei</t>
  </si>
  <si>
    <t>VIII.</t>
  </si>
  <si>
    <t>Pénzügyi műveletek bevételei (13. + 14. + 15. + 16. + 17.)</t>
  </si>
  <si>
    <t xml:space="preserve">Befektetett pénzügyi eszközök árfolyamvesztesége </t>
  </si>
  <si>
    <t>Fizetendő kamatok és kamatjellegű ráfordítások</t>
  </si>
  <si>
    <t>Részesedések, értékpapírok, bankbetétek értékvesztése</t>
  </si>
  <si>
    <t>Pénzügyi műveletek egyéb ráfordításai</t>
  </si>
  <si>
    <t>IX.</t>
  </si>
  <si>
    <t>Pénzügyi műveletek ráfordításai (18. + 19. ± 20.+ 21.)</t>
  </si>
  <si>
    <t>B.</t>
  </si>
  <si>
    <t>PÉNZÜGYI MŰVELETEK EREDMÉNYE (VIII. - IX.)</t>
  </si>
  <si>
    <t>C.</t>
  </si>
  <si>
    <t>SZOKÁSOS VÁLLALKOZÁSI EREDMÉNY (+-A +-B)</t>
  </si>
  <si>
    <t>X.</t>
  </si>
  <si>
    <t>Rendkívüli bevételek</t>
  </si>
  <si>
    <t>XI.</t>
  </si>
  <si>
    <t>Rendkívüli ráfordítások</t>
  </si>
  <si>
    <t>D.</t>
  </si>
  <si>
    <t>RENDKÍVÜLI EREDMÉNY (X. - XI.)</t>
  </si>
  <si>
    <t>E.</t>
  </si>
  <si>
    <t>ADÓZÁS ELŐTTI EREDMÉNY (+-C +-D)</t>
  </si>
  <si>
    <t>XII.</t>
  </si>
  <si>
    <t>Adófizetési kötelezettség</t>
  </si>
  <si>
    <t>F.</t>
  </si>
  <si>
    <t>ADÓZOTT EREDMÉNY (+-E - XII.)</t>
  </si>
  <si>
    <t>Eredménytartalék igénybevétele osztalékra, részesedésre</t>
  </si>
  <si>
    <t>Jóváhagyott osztalék és részesedés</t>
  </si>
  <si>
    <t>G.</t>
  </si>
  <si>
    <t>MÉRLEG SZERINTI EREDMÉNY (±F + 22. - 23.)</t>
  </si>
  <si>
    <t>Egyéb támogatások (távhőtámogatás)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</si>
</sst>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57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6" fontId="0" fillId="33" borderId="15" xfId="0" applyNumberFormat="1" applyFont="1" applyFill="1" applyBorder="1" applyAlignment="1">
      <alignment horizontal="center" vertical="center" wrapText="1"/>
    </xf>
    <xf numFmtId="16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center" wrapText="1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vertical="center"/>
    </xf>
    <xf numFmtId="4" fontId="7" fillId="35" borderId="39" xfId="0" applyNumberFormat="1" applyFont="1" applyFill="1" applyBorder="1" applyAlignment="1">
      <alignment horizontal="center"/>
    </xf>
    <xf numFmtId="4" fontId="7" fillId="35" borderId="40" xfId="0" applyNumberFormat="1" applyFont="1" applyFill="1" applyBorder="1" applyAlignment="1">
      <alignment horizontal="center"/>
    </xf>
    <xf numFmtId="4" fontId="7" fillId="35" borderId="41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4" fontId="7" fillId="35" borderId="47" xfId="0" applyNumberFormat="1" applyFont="1" applyFill="1" applyBorder="1" applyAlignment="1">
      <alignment horizontal="right" vertical="center"/>
    </xf>
    <xf numFmtId="4" fontId="7" fillId="35" borderId="48" xfId="0" applyNumberFormat="1" applyFont="1" applyFill="1" applyBorder="1" applyAlignment="1">
      <alignment horizontal="right" vertical="center"/>
    </xf>
    <xf numFmtId="4" fontId="7" fillId="35" borderId="44" xfId="0" applyNumberFormat="1" applyFont="1" applyFill="1" applyBorder="1" applyAlignment="1">
      <alignment vertical="center"/>
    </xf>
    <xf numFmtId="4" fontId="7" fillId="35" borderId="4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35" borderId="47" xfId="0" applyNumberFormat="1" applyFill="1" applyBorder="1" applyAlignment="1">
      <alignment horizontal="right" vertical="center"/>
    </xf>
    <xf numFmtId="1" fontId="0" fillId="35" borderId="47" xfId="0" applyNumberFormat="1" applyFill="1" applyBorder="1" applyAlignment="1">
      <alignment horizontal="right" vertical="center"/>
    </xf>
    <xf numFmtId="0" fontId="0" fillId="35" borderId="47" xfId="0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19" xfId="0" applyFont="1" applyBorder="1" applyAlignment="1" quotePrefix="1">
      <alignment horizont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9" fillId="33" borderId="0" xfId="56" applyFont="1" applyFill="1" applyAlignment="1" quotePrefix="1">
      <alignment horizontal="left"/>
      <protection/>
    </xf>
    <xf numFmtId="0" fontId="10" fillId="33" borderId="0" xfId="56" applyFont="1" applyFill="1" applyProtection="1">
      <alignment/>
      <protection hidden="1"/>
    </xf>
    <xf numFmtId="0" fontId="10" fillId="0" borderId="0" xfId="56" applyFont="1">
      <alignment/>
      <protection/>
    </xf>
    <xf numFmtId="0" fontId="11" fillId="33" borderId="0" xfId="56" applyFont="1" applyFill="1" applyAlignment="1">
      <alignment horizontal="centerContinuous"/>
      <protection/>
    </xf>
    <xf numFmtId="0" fontId="11" fillId="33" borderId="0" xfId="56" applyFont="1" applyFill="1" applyAlignment="1">
      <alignment horizontal="center"/>
      <protection/>
    </xf>
    <xf numFmtId="0" fontId="9" fillId="33" borderId="0" xfId="56" applyFont="1" applyFill="1" applyAlignment="1" applyProtection="1">
      <alignment horizontal="left"/>
      <protection hidden="1"/>
    </xf>
    <xf numFmtId="0" fontId="10" fillId="33" borderId="0" xfId="56" applyFont="1" applyFill="1" applyAlignment="1" applyProtection="1">
      <alignment horizontal="left"/>
      <protection hidden="1"/>
    </xf>
    <xf numFmtId="0" fontId="12" fillId="33" borderId="0" xfId="54" applyFont="1" applyFill="1" applyAlignment="1">
      <alignment horizontal="left"/>
      <protection/>
    </xf>
    <xf numFmtId="0" fontId="11" fillId="33" borderId="0" xfId="56" applyFont="1" applyFill="1" applyAlignment="1" applyProtection="1">
      <alignment horizontal="left"/>
      <protection hidden="1"/>
    </xf>
    <xf numFmtId="0" fontId="13" fillId="33" borderId="0" xfId="56" applyFont="1" applyFill="1" applyBorder="1" applyAlignment="1" applyProtection="1">
      <alignment horizontal="center"/>
      <protection hidden="1"/>
    </xf>
    <xf numFmtId="0" fontId="10" fillId="0" borderId="0" xfId="56" applyFont="1" applyProtection="1">
      <alignment/>
      <protection hidden="1"/>
    </xf>
    <xf numFmtId="0" fontId="15" fillId="33" borderId="0" xfId="56" applyFont="1" applyFill="1" applyBorder="1" applyAlignment="1" applyProtection="1">
      <alignment horizontal="centerContinuous"/>
      <protection hidden="1"/>
    </xf>
    <xf numFmtId="0" fontId="16" fillId="33" borderId="0" xfId="56" applyFont="1" applyFill="1" applyBorder="1" applyAlignment="1" applyProtection="1">
      <alignment horizontal="centerContinuous"/>
      <protection hidden="1"/>
    </xf>
    <xf numFmtId="0" fontId="10" fillId="33" borderId="0" xfId="56" applyFont="1" applyFill="1" applyBorder="1" applyAlignment="1" applyProtection="1">
      <alignment horizontal="left"/>
      <protection hidden="1"/>
    </xf>
    <xf numFmtId="0" fontId="10" fillId="33" borderId="0" xfId="56" applyFont="1" applyFill="1" applyBorder="1" applyAlignment="1" applyProtection="1">
      <alignment horizontal="centerContinuous"/>
      <protection hidden="1"/>
    </xf>
    <xf numFmtId="0" fontId="12" fillId="33" borderId="0" xfId="56" applyFont="1" applyFill="1" applyAlignment="1">
      <alignment horizontal="centerContinuous"/>
      <protection/>
    </xf>
    <xf numFmtId="0" fontId="10" fillId="33" borderId="0" xfId="56" applyFont="1" applyFill="1" applyBorder="1" applyAlignment="1" applyProtection="1">
      <alignment horizontal="center"/>
      <protection hidden="1"/>
    </xf>
    <xf numFmtId="0" fontId="10" fillId="33" borderId="0" xfId="56" applyFont="1" applyFill="1" applyBorder="1" applyProtection="1">
      <alignment/>
      <protection hidden="1"/>
    </xf>
    <xf numFmtId="0" fontId="11" fillId="33" borderId="0" xfId="56" applyFont="1" applyFill="1" applyBorder="1" applyAlignment="1" applyProtection="1">
      <alignment horizontal="center"/>
      <protection hidden="1"/>
    </xf>
    <xf numFmtId="0" fontId="11" fillId="33" borderId="0" xfId="56" applyFont="1" applyFill="1" applyBorder="1" applyAlignment="1" applyProtection="1">
      <alignment horizontal="right"/>
      <protection hidden="1"/>
    </xf>
    <xf numFmtId="0" fontId="10" fillId="33" borderId="0" xfId="56" applyFont="1" applyFill="1" applyBorder="1" applyAlignment="1" applyProtection="1">
      <alignment horizontal="right"/>
      <protection hidden="1"/>
    </xf>
    <xf numFmtId="0" fontId="17" fillId="33" borderId="50" xfId="56" applyFont="1" applyFill="1" applyBorder="1" applyAlignment="1" applyProtection="1">
      <alignment horizontal="center" vertical="center"/>
      <protection hidden="1"/>
    </xf>
    <xf numFmtId="0" fontId="17" fillId="33" borderId="51" xfId="56" applyFont="1" applyFill="1" applyBorder="1" applyAlignment="1" applyProtection="1">
      <alignment horizontal="center" vertical="center"/>
      <protection hidden="1"/>
    </xf>
    <xf numFmtId="0" fontId="17" fillId="33" borderId="52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Alignment="1" applyProtection="1">
      <alignment vertical="center"/>
      <protection hidden="1"/>
    </xf>
    <xf numFmtId="0" fontId="17" fillId="33" borderId="53" xfId="56" applyFont="1" applyFill="1" applyBorder="1" applyAlignment="1" applyProtection="1">
      <alignment horizontal="center" vertical="center"/>
      <protection hidden="1"/>
    </xf>
    <xf numFmtId="16" fontId="17" fillId="33" borderId="13" xfId="56" applyNumberFormat="1" applyFont="1" applyFill="1" applyBorder="1" applyAlignment="1" applyProtection="1">
      <alignment horizontal="center" vertical="center"/>
      <protection hidden="1"/>
    </xf>
    <xf numFmtId="16" fontId="17" fillId="33" borderId="54" xfId="56" applyNumberFormat="1" applyFont="1" applyFill="1" applyBorder="1" applyAlignment="1" applyProtection="1">
      <alignment horizontal="center" vertical="center"/>
      <protection hidden="1"/>
    </xf>
    <xf numFmtId="0" fontId="17" fillId="33" borderId="55" xfId="56" applyFont="1" applyFill="1" applyBorder="1" applyAlignment="1" applyProtection="1">
      <alignment horizontal="center" vertical="center"/>
      <protection hidden="1"/>
    </xf>
    <xf numFmtId="0" fontId="17" fillId="33" borderId="56" xfId="56" applyFont="1" applyFill="1" applyBorder="1" applyAlignment="1" applyProtection="1">
      <alignment horizontal="centerContinuous" vertical="center" wrapText="1"/>
      <protection hidden="1"/>
    </xf>
    <xf numFmtId="0" fontId="17" fillId="33" borderId="43" xfId="56" applyFont="1" applyFill="1" applyBorder="1" applyAlignment="1" applyProtection="1">
      <alignment horizontal="centerContinuous" vertical="center" wrapText="1"/>
      <protection hidden="1"/>
    </xf>
    <xf numFmtId="0" fontId="17" fillId="33" borderId="41" xfId="56" applyFont="1" applyFill="1" applyBorder="1" applyAlignment="1" applyProtection="1">
      <alignment horizontal="centerContinuous" vertical="center" wrapText="1"/>
      <protection hidden="1"/>
    </xf>
    <xf numFmtId="16" fontId="17" fillId="33" borderId="57" xfId="56" applyNumberFormat="1" applyFont="1" applyFill="1" applyBorder="1" applyAlignment="1" applyProtection="1">
      <alignment horizontal="center" vertical="center"/>
      <protection hidden="1"/>
    </xf>
    <xf numFmtId="16" fontId="17" fillId="33" borderId="58" xfId="56" applyNumberFormat="1" applyFont="1" applyFill="1" applyBorder="1" applyAlignment="1" applyProtection="1">
      <alignment horizontal="center" vertical="center"/>
      <protection hidden="1"/>
    </xf>
    <xf numFmtId="16" fontId="17" fillId="33" borderId="59" xfId="56" applyNumberFormat="1" applyFont="1" applyFill="1" applyBorder="1" applyAlignment="1" applyProtection="1">
      <alignment horizontal="center" vertical="center"/>
      <protection hidden="1"/>
    </xf>
    <xf numFmtId="16" fontId="17" fillId="33" borderId="60" xfId="56" applyNumberFormat="1" applyFont="1" applyFill="1" applyBorder="1" applyAlignment="1" applyProtection="1">
      <alignment horizontal="center" vertical="center"/>
      <protection hidden="1"/>
    </xf>
    <xf numFmtId="0" fontId="10" fillId="33" borderId="50" xfId="56" applyFont="1" applyFill="1" applyBorder="1" applyAlignment="1" applyProtection="1">
      <alignment horizontal="center"/>
      <protection hidden="1"/>
    </xf>
    <xf numFmtId="3" fontId="17" fillId="36" borderId="61" xfId="56" applyNumberFormat="1" applyFont="1" applyFill="1" applyBorder="1" applyProtection="1">
      <alignment/>
      <protection hidden="1"/>
    </xf>
    <xf numFmtId="167" fontId="17" fillId="36" borderId="62" xfId="56" applyNumberFormat="1" applyFont="1" applyFill="1" applyBorder="1" applyProtection="1">
      <alignment/>
      <protection hidden="1"/>
    </xf>
    <xf numFmtId="0" fontId="10" fillId="33" borderId="55" xfId="56" applyFont="1" applyFill="1" applyBorder="1" applyAlignment="1" applyProtection="1">
      <alignment horizontal="center"/>
      <protection hidden="1"/>
    </xf>
    <xf numFmtId="3" fontId="17" fillId="36" borderId="10" xfId="56" applyNumberFormat="1" applyFont="1" applyFill="1" applyBorder="1" applyProtection="1">
      <alignment/>
      <protection hidden="1"/>
    </xf>
    <xf numFmtId="3" fontId="10" fillId="33" borderId="10" xfId="56" applyNumberFormat="1" applyFont="1" applyFill="1" applyBorder="1" applyProtection="1">
      <alignment/>
      <protection locked="0"/>
    </xf>
    <xf numFmtId="167" fontId="10" fillId="33" borderId="62" xfId="56" applyNumberFormat="1" applyFont="1" applyFill="1" applyBorder="1" applyProtection="1">
      <alignment/>
      <protection hidden="1"/>
    </xf>
    <xf numFmtId="3" fontId="10" fillId="33" borderId="10" xfId="56" applyNumberFormat="1" applyFont="1" applyFill="1" applyBorder="1" applyAlignment="1" applyProtection="1" quotePrefix="1">
      <alignment horizontal="right"/>
      <protection locked="0"/>
    </xf>
    <xf numFmtId="167" fontId="17" fillId="33" borderId="62" xfId="56" applyNumberFormat="1" applyFont="1" applyFill="1" applyBorder="1" applyProtection="1">
      <alignment/>
      <protection hidden="1"/>
    </xf>
    <xf numFmtId="3" fontId="17" fillId="33" borderId="10" xfId="56" applyNumberFormat="1" applyFont="1" applyFill="1" applyBorder="1" applyProtection="1">
      <alignment/>
      <protection hidden="1"/>
    </xf>
    <xf numFmtId="3" fontId="10" fillId="33" borderId="10" xfId="56" applyNumberFormat="1" applyFont="1" applyFill="1" applyBorder="1" applyProtection="1">
      <alignment/>
      <protection/>
    </xf>
    <xf numFmtId="3" fontId="17" fillId="36" borderId="10" xfId="56" applyNumberFormat="1" applyFont="1" applyFill="1" applyBorder="1" applyProtection="1">
      <alignment/>
      <protection locked="0"/>
    </xf>
    <xf numFmtId="3" fontId="17" fillId="33" borderId="10" xfId="56" applyNumberFormat="1" applyFont="1" applyFill="1" applyBorder="1" applyProtection="1">
      <alignment/>
      <protection locked="0"/>
    </xf>
    <xf numFmtId="3" fontId="10" fillId="0" borderId="10" xfId="56" applyNumberFormat="1" applyFont="1" applyFill="1" applyBorder="1" applyProtection="1">
      <alignment/>
      <protection locked="0"/>
    </xf>
    <xf numFmtId="3" fontId="17" fillId="0" borderId="10" xfId="56" applyNumberFormat="1" applyFont="1" applyFill="1" applyBorder="1" applyProtection="1">
      <alignment/>
      <protection locked="0"/>
    </xf>
    <xf numFmtId="167" fontId="17" fillId="0" borderId="62" xfId="56" applyNumberFormat="1" applyFont="1" applyFill="1" applyBorder="1" applyProtection="1">
      <alignment/>
      <protection hidden="1"/>
    </xf>
    <xf numFmtId="0" fontId="10" fillId="33" borderId="63" xfId="56" applyFont="1" applyFill="1" applyBorder="1" applyAlignment="1" applyProtection="1">
      <alignment horizontal="center"/>
      <protection hidden="1"/>
    </xf>
    <xf numFmtId="3" fontId="10" fillId="33" borderId="58" xfId="56" applyNumberFormat="1" applyFont="1" applyFill="1" applyBorder="1" applyProtection="1">
      <alignment/>
      <protection/>
    </xf>
    <xf numFmtId="167" fontId="10" fillId="33" borderId="41" xfId="56" applyNumberFormat="1" applyFont="1" applyFill="1" applyBorder="1" applyProtection="1">
      <alignment/>
      <protection/>
    </xf>
    <xf numFmtId="0" fontId="11" fillId="33" borderId="0" xfId="56" applyFont="1" applyFill="1" applyBorder="1" applyProtection="1">
      <alignment/>
      <protection hidden="1"/>
    </xf>
    <xf numFmtId="3" fontId="10" fillId="33" borderId="0" xfId="56" applyNumberFormat="1" applyFont="1" applyFill="1" applyBorder="1" applyProtection="1">
      <alignment/>
      <protection/>
    </xf>
    <xf numFmtId="0" fontId="11" fillId="33" borderId="0" xfId="56" applyFont="1" applyFill="1" applyAlignment="1" applyProtection="1">
      <alignment horizontal="centerContinuous"/>
      <protection hidden="1"/>
    </xf>
    <xf numFmtId="3" fontId="17" fillId="36" borderId="64" xfId="56" applyNumberFormat="1" applyFont="1" applyFill="1" applyBorder="1" applyProtection="1">
      <alignment/>
      <protection hidden="1"/>
    </xf>
    <xf numFmtId="3" fontId="10" fillId="0" borderId="65" xfId="56" applyNumberFormat="1" applyFont="1" applyFill="1" applyBorder="1" applyProtection="1">
      <alignment/>
      <protection locked="0"/>
    </xf>
    <xf numFmtId="167" fontId="10" fillId="0" borderId="62" xfId="56" applyNumberFormat="1" applyFont="1" applyFill="1" applyBorder="1" applyProtection="1">
      <alignment/>
      <protection hidden="1"/>
    </xf>
    <xf numFmtId="3" fontId="10" fillId="0" borderId="66" xfId="56" applyNumberFormat="1" applyFont="1" applyFill="1" applyBorder="1" applyProtection="1">
      <alignment/>
      <protection locked="0"/>
    </xf>
    <xf numFmtId="167" fontId="10" fillId="0" borderId="67" xfId="56" applyNumberFormat="1" applyFont="1" applyFill="1" applyBorder="1" applyProtection="1">
      <alignment/>
      <protection locked="0"/>
    </xf>
    <xf numFmtId="3" fontId="10" fillId="0" borderId="66" xfId="56" applyNumberFormat="1" applyFont="1" applyFill="1" applyBorder="1" applyProtection="1">
      <alignment/>
      <protection hidden="1"/>
    </xf>
    <xf numFmtId="3" fontId="10" fillId="0" borderId="10" xfId="56" applyNumberFormat="1" applyFont="1" applyFill="1" applyBorder="1" applyProtection="1">
      <alignment/>
      <protection hidden="1"/>
    </xf>
    <xf numFmtId="3" fontId="10" fillId="0" borderId="66" xfId="56" applyNumberFormat="1" applyFont="1" applyFill="1" applyBorder="1" applyAlignment="1" applyProtection="1" quotePrefix="1">
      <alignment horizontal="right"/>
      <protection hidden="1"/>
    </xf>
    <xf numFmtId="3" fontId="17" fillId="36" borderId="66" xfId="56" applyNumberFormat="1" applyFont="1" applyFill="1" applyBorder="1" applyProtection="1">
      <alignment/>
      <protection locked="0"/>
    </xf>
    <xf numFmtId="3" fontId="10" fillId="36" borderId="10" xfId="56" applyNumberFormat="1" applyFont="1" applyFill="1" applyBorder="1" applyProtection="1">
      <alignment/>
      <protection locked="0"/>
    </xf>
    <xf numFmtId="0" fontId="10" fillId="33" borderId="0" xfId="56" applyFont="1" applyFill="1">
      <alignment/>
      <protection/>
    </xf>
    <xf numFmtId="3" fontId="10" fillId="33" borderId="66" xfId="56" applyNumberFormat="1" applyFont="1" applyFill="1" applyBorder="1" applyProtection="1">
      <alignment/>
      <protection locked="0"/>
    </xf>
    <xf numFmtId="3" fontId="17" fillId="33" borderId="66" xfId="56" applyNumberFormat="1" applyFont="1" applyFill="1" applyBorder="1" applyProtection="1">
      <alignment/>
      <protection hidden="1"/>
    </xf>
    <xf numFmtId="3" fontId="17" fillId="36" borderId="66" xfId="56" applyNumberFormat="1" applyFont="1" applyFill="1" applyBorder="1" applyProtection="1">
      <alignment/>
      <protection hidden="1"/>
    </xf>
    <xf numFmtId="3" fontId="10" fillId="36" borderId="66" xfId="56" applyNumberFormat="1" applyFont="1" applyFill="1" applyBorder="1" applyProtection="1">
      <alignment/>
      <protection hidden="1"/>
    </xf>
    <xf numFmtId="3" fontId="10" fillId="36" borderId="10" xfId="56" applyNumberFormat="1" applyFont="1" applyFill="1" applyBorder="1" applyProtection="1">
      <alignment/>
      <protection hidden="1"/>
    </xf>
    <xf numFmtId="167" fontId="10" fillId="36" borderId="62" xfId="56" applyNumberFormat="1" applyFont="1" applyFill="1" applyBorder="1" applyProtection="1">
      <alignment/>
      <protection hidden="1"/>
    </xf>
    <xf numFmtId="3" fontId="10" fillId="33" borderId="66" xfId="56" applyNumberFormat="1" applyFont="1" applyFill="1" applyBorder="1" applyProtection="1">
      <alignment/>
      <protection hidden="1"/>
    </xf>
    <xf numFmtId="3" fontId="10" fillId="33" borderId="10" xfId="56" applyNumberFormat="1" applyFont="1" applyFill="1" applyBorder="1" applyProtection="1">
      <alignment/>
      <protection hidden="1"/>
    </xf>
    <xf numFmtId="3" fontId="10" fillId="33" borderId="65" xfId="56" applyNumberFormat="1" applyFont="1" applyFill="1" applyBorder="1" applyProtection="1">
      <alignment/>
      <protection locked="0"/>
    </xf>
    <xf numFmtId="3" fontId="17" fillId="33" borderId="65" xfId="56" applyNumberFormat="1" applyFont="1" applyFill="1" applyBorder="1" applyProtection="1">
      <alignment/>
      <protection locked="0"/>
    </xf>
    <xf numFmtId="3" fontId="17" fillId="36" borderId="68" xfId="56" applyNumberFormat="1" applyFont="1" applyFill="1" applyBorder="1" applyProtection="1">
      <alignment/>
      <protection hidden="1"/>
    </xf>
    <xf numFmtId="3" fontId="17" fillId="36" borderId="34" xfId="56" applyNumberFormat="1" applyFont="1" applyFill="1" applyBorder="1" applyProtection="1">
      <alignment/>
      <protection hidden="1"/>
    </xf>
    <xf numFmtId="3" fontId="10" fillId="33" borderId="69" xfId="56" applyNumberFormat="1" applyFont="1" applyFill="1" applyBorder="1" applyProtection="1">
      <alignment/>
      <protection hidden="1"/>
    </xf>
    <xf numFmtId="3" fontId="10" fillId="33" borderId="58" xfId="56" applyNumberFormat="1" applyFont="1" applyFill="1" applyBorder="1" applyProtection="1">
      <alignment/>
      <protection hidden="1"/>
    </xf>
    <xf numFmtId="167" fontId="10" fillId="33" borderId="41" xfId="56" applyNumberFormat="1" applyFont="1" applyFill="1" applyBorder="1" applyProtection="1">
      <alignment/>
      <protection hidden="1"/>
    </xf>
    <xf numFmtId="0" fontId="17" fillId="33" borderId="0" xfId="56" applyFont="1" applyFill="1" applyBorder="1" applyProtection="1">
      <alignment/>
      <protection hidden="1"/>
    </xf>
    <xf numFmtId="3" fontId="10" fillId="33" borderId="0" xfId="56" applyNumberFormat="1" applyFont="1" applyFill="1" applyBorder="1" applyProtection="1">
      <alignment/>
      <protection hidden="1"/>
    </xf>
    <xf numFmtId="0" fontId="12" fillId="0" borderId="0" xfId="54" applyFont="1">
      <alignment/>
      <protection/>
    </xf>
    <xf numFmtId="0" fontId="10" fillId="33" borderId="0" xfId="56" applyFont="1" applyFill="1" applyAlignment="1" applyProtection="1">
      <alignment horizontal="center"/>
      <protection hidden="1"/>
    </xf>
    <xf numFmtId="0" fontId="10" fillId="33" borderId="0" xfId="56" applyFont="1" applyFill="1" applyProtection="1">
      <alignment/>
      <protection locked="0"/>
    </xf>
    <xf numFmtId="0" fontId="12" fillId="33" borderId="0" xfId="55" applyFont="1" applyFill="1" applyAlignment="1">
      <alignment horizontal="centerContinuous"/>
      <protection/>
    </xf>
    <xf numFmtId="0" fontId="12" fillId="0" borderId="0" xfId="55" applyFont="1" applyAlignment="1">
      <alignment horizontal="right"/>
      <protection/>
    </xf>
    <xf numFmtId="0" fontId="12" fillId="0" borderId="0" xfId="55" applyFont="1" applyProtection="1">
      <alignment/>
      <protection hidden="1"/>
    </xf>
    <xf numFmtId="0" fontId="12" fillId="33" borderId="0" xfId="55" applyFont="1" applyFill="1" applyAlignment="1" applyProtection="1">
      <alignment horizontal="centerContinuous"/>
      <protection hidden="1"/>
    </xf>
    <xf numFmtId="0" fontId="11" fillId="0" borderId="0" xfId="56" applyFont="1" applyAlignment="1">
      <alignment horizontal="right"/>
      <protection/>
    </xf>
    <xf numFmtId="0" fontId="9" fillId="0" borderId="0" xfId="56" applyFont="1" applyAlignment="1" applyProtection="1">
      <alignment horizontal="right"/>
      <protection hidden="1"/>
    </xf>
    <xf numFmtId="0" fontId="10" fillId="33" borderId="0" xfId="55" applyFont="1" applyFill="1" applyAlignment="1" applyProtection="1">
      <alignment horizontal="centerContinuous"/>
      <protection hidden="1"/>
    </xf>
    <xf numFmtId="0" fontId="17" fillId="33" borderId="0" xfId="56" applyFont="1" applyFill="1" applyBorder="1" applyAlignment="1" applyProtection="1">
      <alignment horizontal="center"/>
      <protection hidden="1"/>
    </xf>
    <xf numFmtId="0" fontId="12" fillId="33" borderId="0" xfId="55" applyFont="1" applyFill="1" applyAlignment="1" applyProtection="1">
      <alignment horizontal="center"/>
      <protection hidden="1"/>
    </xf>
    <xf numFmtId="0" fontId="12" fillId="33" borderId="0" xfId="55" applyFont="1" applyFill="1" applyProtection="1">
      <alignment/>
      <protection hidden="1"/>
    </xf>
    <xf numFmtId="0" fontId="12" fillId="33" borderId="0" xfId="55" applyFont="1" applyFill="1" applyAlignment="1" applyProtection="1">
      <alignment horizontal="right"/>
      <protection hidden="1"/>
    </xf>
    <xf numFmtId="0" fontId="10" fillId="33" borderId="0" xfId="55" applyFont="1" applyFill="1" applyAlignment="1" applyProtection="1">
      <alignment horizontal="right"/>
      <protection hidden="1"/>
    </xf>
    <xf numFmtId="0" fontId="12" fillId="33" borderId="39" xfId="55" applyFont="1" applyFill="1" applyBorder="1" applyAlignment="1" applyProtection="1">
      <alignment vertical="center"/>
      <protection hidden="1"/>
    </xf>
    <xf numFmtId="0" fontId="12" fillId="0" borderId="0" xfId="55" applyFont="1" applyAlignment="1" applyProtection="1">
      <alignment vertical="center"/>
      <protection hidden="1"/>
    </xf>
    <xf numFmtId="0" fontId="12" fillId="33" borderId="62" xfId="55" applyFont="1" applyFill="1" applyBorder="1" applyAlignment="1" applyProtection="1">
      <alignment vertical="center"/>
      <protection hidden="1"/>
    </xf>
    <xf numFmtId="0" fontId="17" fillId="33" borderId="57" xfId="56" applyFont="1" applyFill="1" applyBorder="1" applyAlignment="1" applyProtection="1">
      <alignment horizontal="center" vertical="center"/>
      <protection hidden="1"/>
    </xf>
    <xf numFmtId="0" fontId="20" fillId="33" borderId="70" xfId="55" applyFont="1" applyFill="1" applyBorder="1" applyAlignment="1" applyProtection="1">
      <alignment horizontal="centerContinuous" vertical="center"/>
      <protection hidden="1"/>
    </xf>
    <xf numFmtId="0" fontId="20" fillId="33" borderId="71" xfId="55" applyFont="1" applyFill="1" applyBorder="1" applyAlignment="1" applyProtection="1">
      <alignment horizontal="centerContinuous" vertical="center"/>
      <protection hidden="1"/>
    </xf>
    <xf numFmtId="0" fontId="20" fillId="33" borderId="69" xfId="55" applyFont="1" applyFill="1" applyBorder="1" applyAlignment="1" applyProtection="1">
      <alignment horizontal="center" vertical="center"/>
      <protection hidden="1"/>
    </xf>
    <xf numFmtId="0" fontId="20" fillId="33" borderId="58" xfId="55" applyFont="1" applyFill="1" applyBorder="1" applyAlignment="1" applyProtection="1">
      <alignment horizontal="center" vertical="center"/>
      <protection hidden="1"/>
    </xf>
    <xf numFmtId="0" fontId="17" fillId="33" borderId="58" xfId="55" applyFont="1" applyFill="1" applyBorder="1" applyAlignment="1" applyProtection="1">
      <alignment horizontal="center" vertical="center"/>
      <protection hidden="1"/>
    </xf>
    <xf numFmtId="0" fontId="12" fillId="33" borderId="71" xfId="55" applyFont="1" applyFill="1" applyBorder="1" applyAlignment="1" applyProtection="1">
      <alignment vertical="center"/>
      <protection hidden="1"/>
    </xf>
    <xf numFmtId="0" fontId="10" fillId="33" borderId="55" xfId="55" applyFont="1" applyFill="1" applyBorder="1" applyAlignment="1" applyProtection="1">
      <alignment horizontal="center"/>
      <protection hidden="1"/>
    </xf>
    <xf numFmtId="3" fontId="10" fillId="0" borderId="61" xfId="55" applyNumberFormat="1" applyFont="1" applyFill="1" applyBorder="1" applyProtection="1">
      <alignment/>
      <protection locked="0"/>
    </xf>
    <xf numFmtId="3" fontId="10" fillId="33" borderId="61" xfId="55" applyNumberFormat="1" applyFont="1" applyFill="1" applyBorder="1" applyProtection="1">
      <alignment/>
      <protection locked="0"/>
    </xf>
    <xf numFmtId="167" fontId="10" fillId="33" borderId="61" xfId="55" applyNumberFormat="1" applyFont="1" applyFill="1" applyBorder="1" applyProtection="1">
      <alignment/>
      <protection locked="0"/>
    </xf>
    <xf numFmtId="0" fontId="17" fillId="36" borderId="62" xfId="55" applyFont="1" applyFill="1" applyBorder="1" applyAlignment="1">
      <alignment horizontal="center"/>
      <protection/>
    </xf>
    <xf numFmtId="0" fontId="12" fillId="0" borderId="0" xfId="55" applyFont="1">
      <alignment/>
      <protection/>
    </xf>
    <xf numFmtId="3" fontId="10" fillId="0" borderId="10" xfId="55" applyNumberFormat="1" applyFont="1" applyBorder="1" applyProtection="1">
      <alignment/>
      <protection locked="0"/>
    </xf>
    <xf numFmtId="3" fontId="10" fillId="33" borderId="10" xfId="55" applyNumberFormat="1" applyFont="1" applyFill="1" applyBorder="1" applyProtection="1">
      <alignment/>
      <protection locked="0"/>
    </xf>
    <xf numFmtId="167" fontId="10" fillId="33" borderId="13" xfId="55" applyNumberFormat="1" applyFont="1" applyFill="1" applyBorder="1" applyProtection="1">
      <alignment/>
      <protection locked="0"/>
    </xf>
    <xf numFmtId="3" fontId="17" fillId="36" borderId="10" xfId="55" applyNumberFormat="1" applyFont="1" applyFill="1" applyBorder="1" applyProtection="1">
      <alignment/>
      <protection locked="0"/>
    </xf>
    <xf numFmtId="167" fontId="17" fillId="36" borderId="10" xfId="55" applyNumberFormat="1" applyFont="1" applyFill="1" applyBorder="1" applyProtection="1">
      <alignment/>
      <protection locked="0"/>
    </xf>
    <xf numFmtId="3" fontId="17" fillId="36" borderId="10" xfId="55" applyNumberFormat="1" applyFont="1" applyFill="1" applyBorder="1" applyProtection="1">
      <alignment/>
      <protection hidden="1"/>
    </xf>
    <xf numFmtId="3" fontId="10" fillId="36" borderId="10" xfId="55" applyNumberFormat="1" applyFont="1" applyFill="1" applyBorder="1" applyProtection="1">
      <alignment/>
      <protection hidden="1"/>
    </xf>
    <xf numFmtId="0" fontId="17" fillId="33" borderId="0" xfId="55" applyFont="1" applyFill="1" applyBorder="1" applyAlignment="1" applyProtection="1">
      <alignment vertical="center" wrapText="1"/>
      <protection hidden="1"/>
    </xf>
    <xf numFmtId="0" fontId="10" fillId="33" borderId="40" xfId="55" applyFont="1" applyFill="1" applyBorder="1" applyAlignment="1" applyProtection="1">
      <alignment vertical="center" wrapText="1"/>
      <protection hidden="1"/>
    </xf>
    <xf numFmtId="3" fontId="10" fillId="0" borderId="10" xfId="55" applyNumberFormat="1" applyFont="1" applyFill="1" applyBorder="1" applyProtection="1">
      <alignment/>
      <protection hidden="1"/>
    </xf>
    <xf numFmtId="167" fontId="10" fillId="33" borderId="10" xfId="55" applyNumberFormat="1" applyFont="1" applyFill="1" applyBorder="1" applyProtection="1">
      <alignment/>
      <protection locked="0"/>
    </xf>
    <xf numFmtId="3" fontId="10" fillId="33" borderId="10" xfId="55" applyNumberFormat="1" applyFont="1" applyFill="1" applyBorder="1" applyProtection="1">
      <alignment/>
      <protection hidden="1"/>
    </xf>
    <xf numFmtId="2" fontId="10" fillId="0" borderId="10" xfId="55" applyNumberFormat="1" applyFont="1" applyBorder="1" applyAlignment="1" applyProtection="1" quotePrefix="1">
      <alignment horizontal="right"/>
      <protection locked="0"/>
    </xf>
    <xf numFmtId="167" fontId="10" fillId="0" borderId="10" xfId="55" applyNumberFormat="1" applyFont="1" applyFill="1" applyBorder="1" applyProtection="1">
      <alignment/>
      <protection locked="0"/>
    </xf>
    <xf numFmtId="3" fontId="17" fillId="36" borderId="66" xfId="55" applyNumberFormat="1" applyFont="1" applyFill="1" applyBorder="1" applyProtection="1">
      <alignment/>
      <protection hidden="1"/>
    </xf>
    <xf numFmtId="3" fontId="17" fillId="33" borderId="10" xfId="55" applyNumberFormat="1" applyFont="1" applyFill="1" applyBorder="1" applyProtection="1">
      <alignment/>
      <protection hidden="1"/>
    </xf>
    <xf numFmtId="3" fontId="10" fillId="0" borderId="10" xfId="55" applyNumberFormat="1" applyFont="1" applyBorder="1" applyAlignment="1" applyProtection="1" quotePrefix="1">
      <alignment horizontal="right"/>
      <protection locked="0"/>
    </xf>
    <xf numFmtId="0" fontId="17" fillId="33" borderId="0" xfId="55" applyFont="1" applyFill="1" applyBorder="1" applyProtection="1">
      <alignment/>
      <protection hidden="1"/>
    </xf>
    <xf numFmtId="0" fontId="10" fillId="33" borderId="40" xfId="55" applyFont="1" applyFill="1" applyBorder="1" applyProtection="1">
      <alignment/>
      <protection hidden="1"/>
    </xf>
    <xf numFmtId="0" fontId="10" fillId="33" borderId="0" xfId="55" applyFont="1" applyFill="1" applyBorder="1" applyProtection="1">
      <alignment/>
      <protection hidden="1"/>
    </xf>
    <xf numFmtId="0" fontId="10" fillId="33" borderId="63" xfId="55" applyFont="1" applyFill="1" applyBorder="1" applyAlignment="1" applyProtection="1">
      <alignment horizontal="center"/>
      <protection hidden="1"/>
    </xf>
    <xf numFmtId="0" fontId="17" fillId="33" borderId="43" xfId="55" applyFont="1" applyFill="1" applyBorder="1" applyProtection="1">
      <alignment/>
      <protection hidden="1"/>
    </xf>
    <xf numFmtId="0" fontId="10" fillId="33" borderId="41" xfId="55" applyFont="1" applyFill="1" applyBorder="1" applyProtection="1">
      <alignment/>
      <protection hidden="1"/>
    </xf>
    <xf numFmtId="3" fontId="17" fillId="36" borderId="69" xfId="55" applyNumberFormat="1" applyFont="1" applyFill="1" applyBorder="1" applyProtection="1">
      <alignment/>
      <protection hidden="1"/>
    </xf>
    <xf numFmtId="3" fontId="17" fillId="36" borderId="58" xfId="55" applyNumberFormat="1" applyFont="1" applyFill="1" applyBorder="1" applyProtection="1">
      <alignment/>
      <protection hidden="1"/>
    </xf>
    <xf numFmtId="3" fontId="17" fillId="36" borderId="69" xfId="55" applyNumberFormat="1" applyFont="1" applyFill="1" applyBorder="1" applyAlignment="1" applyProtection="1" quotePrefix="1">
      <alignment horizontal="right"/>
      <protection hidden="1"/>
    </xf>
    <xf numFmtId="167" fontId="17" fillId="36" borderId="58" xfId="55" applyNumberFormat="1" applyFont="1" applyFill="1" applyBorder="1" applyProtection="1">
      <alignment/>
      <protection locked="0"/>
    </xf>
    <xf numFmtId="0" fontId="17" fillId="36" borderId="71" xfId="55" applyFont="1" applyFill="1" applyBorder="1" applyAlignment="1">
      <alignment horizontal="center"/>
      <protection/>
    </xf>
    <xf numFmtId="0" fontId="12" fillId="33" borderId="0" xfId="55" applyFont="1" applyFill="1" applyBorder="1" applyAlignment="1" applyProtection="1">
      <alignment horizontal="center"/>
      <protection hidden="1"/>
    </xf>
    <xf numFmtId="0" fontId="20" fillId="33" borderId="0" xfId="55" applyFont="1" applyFill="1" applyBorder="1" applyProtection="1">
      <alignment/>
      <protection hidden="1"/>
    </xf>
    <xf numFmtId="0" fontId="12" fillId="33" borderId="0" xfId="55" applyFont="1" applyFill="1" applyBorder="1" applyProtection="1">
      <alignment/>
      <protection hidden="1"/>
    </xf>
    <xf numFmtId="3" fontId="17" fillId="33" borderId="0" xfId="55" applyNumberFormat="1" applyFont="1" applyFill="1" applyBorder="1" applyProtection="1">
      <alignment/>
      <protection hidden="1"/>
    </xf>
    <xf numFmtId="3" fontId="20" fillId="33" borderId="0" xfId="55" applyNumberFormat="1" applyFont="1" applyFill="1" applyBorder="1" applyProtection="1">
      <alignment/>
      <protection hidden="1"/>
    </xf>
    <xf numFmtId="0" fontId="12" fillId="33" borderId="0" xfId="55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0" fontId="12" fillId="33" borderId="0" xfId="55" applyFont="1" applyFill="1" applyAlignment="1" applyProtection="1">
      <alignment horizontal="center"/>
      <protection locked="0"/>
    </xf>
    <xf numFmtId="0" fontId="12" fillId="33" borderId="0" xfId="55" applyFont="1" applyFill="1" applyProtection="1">
      <alignment/>
      <protection locked="0"/>
    </xf>
    <xf numFmtId="0" fontId="10" fillId="33" borderId="0" xfId="55" applyFont="1" applyFill="1" applyProtection="1">
      <alignment/>
      <protection locked="0"/>
    </xf>
    <xf numFmtId="0" fontId="12" fillId="33" borderId="0" xfId="55" applyFont="1" applyFill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0" fillId="34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5" borderId="0" xfId="0" applyNumberForma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1" fontId="0" fillId="35" borderId="0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1" fontId="0" fillId="34" borderId="0" xfId="0" applyNumberForma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 quotePrefix="1">
      <alignment horizontal="center"/>
    </xf>
    <xf numFmtId="4" fontId="7" fillId="35" borderId="39" xfId="0" applyNumberFormat="1" applyFont="1" applyFill="1" applyBorder="1" applyAlignment="1">
      <alignment horizontal="center" vertical="center"/>
    </xf>
    <xf numFmtId="4" fontId="7" fillId="35" borderId="40" xfId="0" applyNumberFormat="1" applyFont="1" applyFill="1" applyBorder="1" applyAlignment="1">
      <alignment horizontal="center" vertical="center"/>
    </xf>
    <xf numFmtId="4" fontId="7" fillId="35" borderId="41" xfId="0" applyNumberFormat="1" applyFont="1" applyFill="1" applyBorder="1" applyAlignment="1">
      <alignment horizontal="center" vertical="center"/>
    </xf>
    <xf numFmtId="4" fontId="7" fillId="35" borderId="72" xfId="0" applyNumberFormat="1" applyFont="1" applyFill="1" applyBorder="1" applyAlignment="1">
      <alignment horizontal="center"/>
    </xf>
    <xf numFmtId="4" fontId="7" fillId="35" borderId="47" xfId="0" applyNumberFormat="1" applyFont="1" applyFill="1" applyBorder="1" applyAlignment="1">
      <alignment vertical="center"/>
    </xf>
    <xf numFmtId="4" fontId="7" fillId="35" borderId="48" xfId="0" applyNumberFormat="1" applyFont="1" applyFill="1" applyBorder="1" applyAlignment="1">
      <alignment vertical="center"/>
    </xf>
    <xf numFmtId="4" fontId="0" fillId="35" borderId="39" xfId="0" applyNumberFormat="1" applyFont="1" applyFill="1" applyBorder="1" applyAlignment="1">
      <alignment horizontal="center"/>
    </xf>
    <xf numFmtId="4" fontId="0" fillId="35" borderId="41" xfId="0" applyNumberFormat="1" applyFont="1" applyFill="1" applyBorder="1" applyAlignment="1">
      <alignment horizontal="center"/>
    </xf>
    <xf numFmtId="4" fontId="0" fillId="35" borderId="40" xfId="0" applyNumberFormat="1" applyFont="1" applyFill="1" applyBorder="1" applyAlignment="1">
      <alignment horizontal="center"/>
    </xf>
    <xf numFmtId="0" fontId="0" fillId="35" borderId="73" xfId="0" applyFont="1" applyFill="1" applyBorder="1" applyAlignment="1">
      <alignment/>
    </xf>
    <xf numFmtId="4" fontId="0" fillId="35" borderId="73" xfId="0" applyNumberFormat="1" applyFill="1" applyBorder="1" applyAlignment="1">
      <alignment/>
    </xf>
    <xf numFmtId="4" fontId="0" fillId="35" borderId="74" xfId="0" applyNumberForma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75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horizontal="left" vertical="center"/>
    </xf>
    <xf numFmtId="0" fontId="0" fillId="35" borderId="76" xfId="0" applyFont="1" applyFill="1" applyBorder="1" applyAlignment="1">
      <alignment horizontal="center" vertical="center" wrapText="1"/>
    </xf>
    <xf numFmtId="0" fontId="0" fillId="35" borderId="77" xfId="0" applyFont="1" applyFill="1" applyBorder="1" applyAlignment="1">
      <alignment horizontal="center" vertical="center" wrapText="1"/>
    </xf>
    <xf numFmtId="4" fontId="7" fillId="35" borderId="78" xfId="0" applyNumberFormat="1" applyFont="1" applyFill="1" applyBorder="1" applyAlignment="1">
      <alignment horizontal="center" vertical="center"/>
    </xf>
    <xf numFmtId="4" fontId="7" fillId="35" borderId="79" xfId="0" applyNumberFormat="1" applyFont="1" applyFill="1" applyBorder="1" applyAlignment="1">
      <alignment horizontal="center" vertical="center"/>
    </xf>
    <xf numFmtId="4" fontId="7" fillId="35" borderId="80" xfId="0" applyNumberFormat="1" applyFont="1" applyFill="1" applyBorder="1" applyAlignment="1">
      <alignment horizontal="center" vertical="center"/>
    </xf>
    <xf numFmtId="4" fontId="7" fillId="35" borderId="81" xfId="0" applyNumberFormat="1" applyFont="1" applyFill="1" applyBorder="1" applyAlignment="1">
      <alignment horizontal="center"/>
    </xf>
    <xf numFmtId="4" fontId="0" fillId="35" borderId="48" xfId="0" applyNumberFormat="1" applyFill="1" applyBorder="1" applyAlignment="1">
      <alignment horizontal="right" vertical="center"/>
    </xf>
    <xf numFmtId="4" fontId="0" fillId="35" borderId="42" xfId="0" applyNumberFormat="1" applyFont="1" applyFill="1" applyBorder="1" applyAlignment="1">
      <alignment horizontal="center"/>
    </xf>
    <xf numFmtId="4" fontId="0" fillId="35" borderId="43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 horizontal="center"/>
    </xf>
    <xf numFmtId="0" fontId="0" fillId="35" borderId="82" xfId="0" applyFont="1" applyFill="1" applyBorder="1" applyAlignment="1">
      <alignment/>
    </xf>
    <xf numFmtId="4" fontId="0" fillId="35" borderId="73" xfId="0" applyNumberFormat="1" applyFont="1" applyFill="1" applyBorder="1" applyAlignment="1">
      <alignment horizontal="right" vertical="center"/>
    </xf>
    <xf numFmtId="4" fontId="0" fillId="35" borderId="73" xfId="0" applyNumberFormat="1" applyFill="1" applyBorder="1" applyAlignment="1">
      <alignment horizontal="right" vertical="center"/>
    </xf>
    <xf numFmtId="4" fontId="0" fillId="35" borderId="74" xfId="0" applyNumberForma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83" xfId="0" applyFill="1" applyBorder="1" applyAlignment="1">
      <alignment/>
    </xf>
    <xf numFmtId="0" fontId="0" fillId="35" borderId="84" xfId="0" applyFont="1" applyFill="1" applyBorder="1" applyAlignment="1">
      <alignment horizontal="left" vertical="center"/>
    </xf>
    <xf numFmtId="0" fontId="0" fillId="35" borderId="85" xfId="0" applyFont="1" applyFill="1" applyBorder="1" applyAlignment="1">
      <alignment vertical="center"/>
    </xf>
    <xf numFmtId="0" fontId="0" fillId="35" borderId="86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 wrapText="1"/>
    </xf>
    <xf numFmtId="0" fontId="0" fillId="35" borderId="87" xfId="0" applyFont="1" applyFill="1" applyBorder="1" applyAlignment="1">
      <alignment horizontal="center" vertical="center" wrapText="1"/>
    </xf>
    <xf numFmtId="4" fontId="7" fillId="35" borderId="44" xfId="0" applyNumberFormat="1" applyFont="1" applyFill="1" applyBorder="1" applyAlignment="1">
      <alignment horizontal="center" vertical="center"/>
    </xf>
    <xf numFmtId="4" fontId="7" fillId="35" borderId="45" xfId="0" applyNumberFormat="1" applyFont="1" applyFill="1" applyBorder="1" applyAlignment="1">
      <alignment horizontal="center" vertical="center"/>
    </xf>
    <xf numFmtId="4" fontId="7" fillId="35" borderId="46" xfId="0" applyNumberFormat="1" applyFont="1" applyFill="1" applyBorder="1" applyAlignment="1">
      <alignment horizontal="center" vertical="center"/>
    </xf>
    <xf numFmtId="4" fontId="7" fillId="35" borderId="47" xfId="0" applyNumberFormat="1" applyFont="1" applyFill="1" applyBorder="1" applyAlignment="1">
      <alignment horizontal="center"/>
    </xf>
    <xf numFmtId="4" fontId="0" fillId="35" borderId="44" xfId="0" applyNumberFormat="1" applyFont="1" applyFill="1" applyBorder="1" applyAlignment="1">
      <alignment horizontal="center"/>
    </xf>
    <xf numFmtId="4" fontId="0" fillId="35" borderId="46" xfId="0" applyNumberFormat="1" applyFont="1" applyFill="1" applyBorder="1" applyAlignment="1">
      <alignment horizontal="center"/>
    </xf>
    <xf numFmtId="4" fontId="0" fillId="35" borderId="45" xfId="0" applyNumberFormat="1" applyFont="1" applyFill="1" applyBorder="1" applyAlignment="1">
      <alignment horizontal="center"/>
    </xf>
    <xf numFmtId="0" fontId="0" fillId="35" borderId="73" xfId="0" applyFill="1" applyBorder="1" applyAlignment="1">
      <alignment horizontal="right" vertical="center"/>
    </xf>
    <xf numFmtId="4" fontId="0" fillId="35" borderId="47" xfId="0" applyNumberFormat="1" applyFill="1" applyBorder="1" applyAlignment="1">
      <alignment horizontal="right" vertical="center"/>
    </xf>
    <xf numFmtId="4" fontId="0" fillId="35" borderId="47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0" fillId="34" borderId="0" xfId="0" applyNumberForma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4" fontId="7" fillId="35" borderId="0" xfId="0" applyNumberFormat="1" applyFon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right" vertical="center"/>
    </xf>
    <xf numFmtId="4" fontId="0" fillId="35" borderId="44" xfId="0" applyNumberFormat="1" applyFill="1" applyBorder="1" applyAlignment="1">
      <alignment horizontal="right" vertical="center"/>
    </xf>
    <xf numFmtId="4" fontId="0" fillId="35" borderId="45" xfId="0" applyNumberFormat="1" applyFill="1" applyBorder="1" applyAlignment="1">
      <alignment horizontal="right" vertical="center"/>
    </xf>
    <xf numFmtId="4" fontId="0" fillId="35" borderId="46" xfId="0" applyNumberFormat="1" applyFill="1" applyBorder="1" applyAlignment="1">
      <alignment horizontal="right" vertical="center"/>
    </xf>
    <xf numFmtId="4" fontId="0" fillId="35" borderId="0" xfId="0" applyNumberFormat="1" applyFill="1" applyBorder="1" applyAlignment="1">
      <alignment horizontal="right" vertical="center"/>
    </xf>
    <xf numFmtId="1" fontId="0" fillId="35" borderId="0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 wrapText="1"/>
    </xf>
    <xf numFmtId="1" fontId="0" fillId="34" borderId="0" xfId="0" applyNumberFormat="1" applyFill="1" applyBorder="1" applyAlignment="1">
      <alignment horizontal="right" vertical="center"/>
    </xf>
    <xf numFmtId="1" fontId="0" fillId="34" borderId="0" xfId="0" applyNumberFormat="1" applyFont="1" applyFill="1" applyBorder="1" applyAlignment="1">
      <alignment horizontal="right" vertical="center"/>
    </xf>
    <xf numFmtId="4" fontId="7" fillId="35" borderId="44" xfId="0" applyNumberFormat="1" applyFont="1" applyFill="1" applyBorder="1" applyAlignment="1">
      <alignment vertical="center"/>
    </xf>
    <xf numFmtId="4" fontId="7" fillId="35" borderId="45" xfId="0" applyNumberFormat="1" applyFont="1" applyFill="1" applyBorder="1" applyAlignment="1">
      <alignment vertical="center"/>
    </xf>
    <xf numFmtId="4" fontId="7" fillId="35" borderId="46" xfId="0" applyNumberFormat="1" applyFont="1" applyFill="1" applyBorder="1" applyAlignment="1">
      <alignment vertical="center"/>
    </xf>
    <xf numFmtId="4" fontId="0" fillId="35" borderId="44" xfId="0" applyNumberFormat="1" applyFont="1" applyFill="1" applyBorder="1" applyAlignment="1">
      <alignment vertical="center"/>
    </xf>
    <xf numFmtId="4" fontId="0" fillId="35" borderId="46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34" borderId="0" xfId="0" applyNumberFormat="1" applyFont="1" applyFill="1" applyBorder="1" applyAlignment="1">
      <alignment vertical="center"/>
    </xf>
    <xf numFmtId="4" fontId="7" fillId="35" borderId="0" xfId="0" applyNumberFormat="1" applyFont="1" applyFill="1" applyBorder="1" applyAlignment="1">
      <alignment vertical="center"/>
    </xf>
    <xf numFmtId="4" fontId="0" fillId="34" borderId="0" xfId="0" applyNumberFormat="1" applyFont="1" applyFill="1" applyBorder="1" applyAlignment="1">
      <alignment vertical="center"/>
    </xf>
    <xf numFmtId="4" fontId="7" fillId="35" borderId="47" xfId="0" applyNumberFormat="1" applyFont="1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7" fillId="35" borderId="47" xfId="0" applyNumberFormat="1" applyFont="1" applyFill="1" applyBorder="1" applyAlignment="1">
      <alignment horizontal="right" vertical="center"/>
    </xf>
    <xf numFmtId="4" fontId="7" fillId="35" borderId="48" xfId="0" applyNumberFormat="1" applyFont="1" applyFill="1" applyBorder="1" applyAlignment="1">
      <alignment horizontal="right" vertical="center"/>
    </xf>
    <xf numFmtId="4" fontId="7" fillId="35" borderId="44" xfId="0" applyNumberFormat="1" applyFont="1" applyFill="1" applyBorder="1" applyAlignment="1">
      <alignment horizontal="center" vertical="center"/>
    </xf>
    <xf numFmtId="4" fontId="7" fillId="35" borderId="46" xfId="0" applyNumberFormat="1" applyFont="1" applyFill="1" applyBorder="1" applyAlignment="1">
      <alignment horizontal="center" vertical="center"/>
    </xf>
    <xf numFmtId="4" fontId="7" fillId="35" borderId="49" xfId="0" applyNumberFormat="1" applyFont="1" applyFill="1" applyBorder="1" applyAlignment="1">
      <alignment horizontal="center" vertical="center"/>
    </xf>
    <xf numFmtId="4" fontId="7" fillId="35" borderId="88" xfId="0" applyNumberFormat="1" applyFont="1" applyFill="1" applyBorder="1" applyAlignment="1">
      <alignment horizontal="center" vertical="center"/>
    </xf>
    <xf numFmtId="4" fontId="0" fillId="35" borderId="48" xfId="0" applyNumberFormat="1" applyFont="1" applyFill="1" applyBorder="1" applyAlignment="1">
      <alignment horizontal="right" vertical="center"/>
    </xf>
    <xf numFmtId="1" fontId="0" fillId="35" borderId="47" xfId="0" applyNumberFormat="1" applyFill="1" applyBorder="1" applyAlignment="1">
      <alignment horizontal="right" vertical="center"/>
    </xf>
    <xf numFmtId="4" fontId="0" fillId="35" borderId="48" xfId="0" applyNumberFormat="1" applyFill="1" applyBorder="1" applyAlignment="1">
      <alignment horizontal="right" vertical="center"/>
    </xf>
    <xf numFmtId="4" fontId="0" fillId="35" borderId="48" xfId="0" applyNumberFormat="1" applyFill="1" applyBorder="1" applyAlignment="1">
      <alignment horizontal="right" vertical="center" wrapText="1"/>
    </xf>
    <xf numFmtId="1" fontId="0" fillId="35" borderId="4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center" vertical="center" wrapText="1"/>
    </xf>
    <xf numFmtId="4" fontId="7" fillId="35" borderId="48" xfId="0" applyNumberFormat="1" applyFont="1" applyFill="1" applyBorder="1" applyAlignment="1">
      <alignment vertical="center"/>
    </xf>
    <xf numFmtId="4" fontId="7" fillId="35" borderId="49" xfId="0" applyNumberFormat="1" applyFont="1" applyFill="1" applyBorder="1" applyAlignment="1">
      <alignment vertical="center"/>
    </xf>
    <xf numFmtId="4" fontId="7" fillId="35" borderId="99" xfId="0" applyNumberFormat="1" applyFont="1" applyFill="1" applyBorder="1" applyAlignment="1">
      <alignment vertical="center"/>
    </xf>
    <xf numFmtId="4" fontId="7" fillId="35" borderId="88" xfId="0" applyNumberFormat="1" applyFont="1" applyFill="1" applyBorder="1" applyAlignment="1">
      <alignment vertical="center"/>
    </xf>
    <xf numFmtId="4" fontId="0" fillId="35" borderId="49" xfId="0" applyNumberFormat="1" applyFont="1" applyFill="1" applyBorder="1" applyAlignment="1">
      <alignment vertical="center"/>
    </xf>
    <xf numFmtId="4" fontId="0" fillId="35" borderId="88" xfId="0" applyNumberFormat="1" applyFont="1" applyFill="1" applyBorder="1" applyAlignment="1">
      <alignment vertical="center"/>
    </xf>
    <xf numFmtId="0" fontId="10" fillId="33" borderId="86" xfId="56" applyFont="1" applyFill="1" applyBorder="1" applyAlignment="1" applyProtection="1">
      <alignment vertical="center"/>
      <protection hidden="1"/>
    </xf>
    <xf numFmtId="0" fontId="10" fillId="0" borderId="0" xfId="54" applyFont="1" applyAlignment="1">
      <alignment vertical="center"/>
      <protection/>
    </xf>
    <xf numFmtId="0" fontId="10" fillId="0" borderId="40" xfId="54" applyFont="1" applyBorder="1" applyAlignment="1">
      <alignment vertical="center"/>
      <protection/>
    </xf>
    <xf numFmtId="0" fontId="17" fillId="33" borderId="86" xfId="56" applyFont="1" applyFill="1" applyBorder="1" applyAlignment="1" applyProtection="1">
      <alignment vertical="center" wrapText="1"/>
      <protection hidden="1"/>
    </xf>
    <xf numFmtId="0" fontId="10" fillId="0" borderId="56" xfId="54" applyFont="1" applyBorder="1" applyAlignment="1">
      <alignment vertical="center"/>
      <protection/>
    </xf>
    <xf numFmtId="0" fontId="10" fillId="0" borderId="43" xfId="54" applyFont="1" applyBorder="1" applyAlignment="1">
      <alignment vertical="center"/>
      <protection/>
    </xf>
    <xf numFmtId="0" fontId="10" fillId="0" borderId="41" xfId="54" applyFont="1" applyBorder="1" applyAlignment="1">
      <alignment vertical="center"/>
      <protection/>
    </xf>
    <xf numFmtId="0" fontId="10" fillId="33" borderId="42" xfId="56" applyFont="1" applyFill="1" applyBorder="1" applyAlignment="1" applyProtection="1">
      <alignment horizontal="center"/>
      <protection hidden="1"/>
    </xf>
    <xf numFmtId="0" fontId="10" fillId="0" borderId="42" xfId="54" applyFont="1" applyBorder="1" applyAlignment="1">
      <alignment/>
      <protection/>
    </xf>
    <xf numFmtId="3" fontId="10" fillId="33" borderId="42" xfId="56" applyNumberFormat="1" applyFont="1" applyFill="1" applyBorder="1" applyAlignment="1" applyProtection="1">
      <alignment horizontal="center" wrapText="1"/>
      <protection hidden="1"/>
    </xf>
    <xf numFmtId="0" fontId="10" fillId="0" borderId="42" xfId="54" applyFont="1" applyBorder="1" applyAlignment="1">
      <alignment horizontal="center"/>
      <protection/>
    </xf>
    <xf numFmtId="0" fontId="10" fillId="33" borderId="86" xfId="56" applyFont="1" applyFill="1" applyBorder="1" applyAlignment="1" applyProtection="1">
      <alignment vertical="center" wrapText="1"/>
      <protection hidden="1"/>
    </xf>
    <xf numFmtId="0" fontId="10" fillId="0" borderId="86" xfId="54" applyFont="1" applyBorder="1" applyAlignment="1">
      <alignment vertical="center"/>
      <protection/>
    </xf>
    <xf numFmtId="0" fontId="17" fillId="33" borderId="86" xfId="56" applyFont="1" applyFill="1" applyBorder="1" applyAlignment="1" applyProtection="1">
      <alignment vertical="center"/>
      <protection hidden="1"/>
    </xf>
    <xf numFmtId="0" fontId="17" fillId="33" borderId="100" xfId="56" applyFont="1" applyFill="1" applyBorder="1" applyAlignment="1" applyProtection="1">
      <alignment vertical="center"/>
      <protection hidden="1"/>
    </xf>
    <xf numFmtId="0" fontId="10" fillId="0" borderId="42" xfId="54" applyFont="1" applyBorder="1" applyAlignment="1">
      <alignment vertical="center"/>
      <protection/>
    </xf>
    <xf numFmtId="0" fontId="10" fillId="0" borderId="39" xfId="54" applyFont="1" applyBorder="1" applyAlignment="1">
      <alignment vertical="center"/>
      <protection/>
    </xf>
    <xf numFmtId="0" fontId="11" fillId="33" borderId="0" xfId="56" applyFont="1" applyFill="1" applyAlignment="1" applyProtection="1">
      <alignment horizontal="center"/>
      <protection hidden="1"/>
    </xf>
    <xf numFmtId="0" fontId="14" fillId="33" borderId="0" xfId="56" applyFont="1" applyFill="1" applyBorder="1" applyAlignment="1" applyProtection="1">
      <alignment horizontal="center"/>
      <protection hidden="1"/>
    </xf>
    <xf numFmtId="0" fontId="17" fillId="33" borderId="50" xfId="56" applyFont="1" applyFill="1" applyBorder="1" applyAlignment="1" applyProtection="1">
      <alignment horizontal="center" vertical="center" wrapText="1"/>
      <protection hidden="1"/>
    </xf>
    <xf numFmtId="0" fontId="12" fillId="0" borderId="53" xfId="54" applyFont="1" applyBorder="1" applyAlignment="1">
      <alignment horizontal="center" vertical="center"/>
      <protection/>
    </xf>
    <xf numFmtId="0" fontId="17" fillId="33" borderId="100" xfId="56" applyFont="1" applyFill="1" applyBorder="1" applyAlignment="1" applyProtection="1">
      <alignment horizontal="center" vertical="center" wrapText="1"/>
      <protection hidden="1"/>
    </xf>
    <xf numFmtId="0" fontId="12" fillId="0" borderId="42" xfId="54" applyFont="1" applyBorder="1" applyAlignment="1">
      <alignment vertical="center"/>
      <protection/>
    </xf>
    <xf numFmtId="0" fontId="12" fillId="0" borderId="39" xfId="54" applyFont="1" applyBorder="1" applyAlignment="1">
      <alignment vertical="center"/>
      <protection/>
    </xf>
    <xf numFmtId="0" fontId="12" fillId="0" borderId="31" xfId="54" applyFont="1" applyBorder="1" applyAlignment="1">
      <alignment vertical="center"/>
      <protection/>
    </xf>
    <xf numFmtId="0" fontId="12" fillId="0" borderId="101" xfId="54" applyFont="1" applyBorder="1" applyAlignment="1">
      <alignment vertical="center"/>
      <protection/>
    </xf>
    <xf numFmtId="0" fontId="12" fillId="0" borderId="62" xfId="54" applyFont="1" applyBorder="1" applyAlignment="1">
      <alignment vertical="center"/>
      <protection/>
    </xf>
    <xf numFmtId="0" fontId="17" fillId="33" borderId="51" xfId="56" applyFont="1" applyFill="1" applyBorder="1" applyAlignment="1" applyProtection="1">
      <alignment horizontal="center" vertical="center" wrapText="1"/>
      <protection hidden="1"/>
    </xf>
    <xf numFmtId="0" fontId="12" fillId="0" borderId="13" xfId="54" applyFont="1" applyBorder="1" applyAlignment="1">
      <alignment horizontal="center" vertical="center"/>
      <protection/>
    </xf>
    <xf numFmtId="0" fontId="17" fillId="33" borderId="52" xfId="56" applyFont="1" applyFill="1" applyBorder="1" applyAlignment="1" applyProtection="1">
      <alignment horizontal="center" vertical="center" wrapText="1"/>
      <protection hidden="1"/>
    </xf>
    <xf numFmtId="0" fontId="12" fillId="0" borderId="54" xfId="54" applyFont="1" applyBorder="1" applyAlignment="1">
      <alignment horizontal="center" vertical="center"/>
      <protection/>
    </xf>
    <xf numFmtId="0" fontId="10" fillId="33" borderId="56" xfId="56" applyFont="1" applyFill="1" applyBorder="1" applyAlignment="1" applyProtection="1">
      <alignment vertical="center"/>
      <protection hidden="1"/>
    </xf>
    <xf numFmtId="3" fontId="10" fillId="33" borderId="42" xfId="56" applyNumberFormat="1" applyFont="1" applyFill="1" applyBorder="1" applyAlignment="1" applyProtection="1">
      <alignment horizontal="center" wrapText="1"/>
      <protection/>
    </xf>
    <xf numFmtId="0" fontId="12" fillId="0" borderId="42" xfId="54" applyFont="1" applyBorder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0" fillId="33" borderId="0" xfId="56" applyFont="1" applyFill="1" applyBorder="1" applyAlignment="1" applyProtection="1">
      <alignment horizontal="center"/>
      <protection hidden="1"/>
    </xf>
    <xf numFmtId="0" fontId="12" fillId="0" borderId="0" xfId="54" applyFont="1" applyAlignment="1">
      <alignment/>
      <protection/>
    </xf>
    <xf numFmtId="0" fontId="9" fillId="33" borderId="0" xfId="56" applyFont="1" applyFill="1" applyAlignment="1" quotePrefix="1">
      <alignment horizontal="center"/>
      <protection/>
    </xf>
    <xf numFmtId="0" fontId="11" fillId="33" borderId="0" xfId="56" applyFont="1" applyFill="1" applyAlignment="1">
      <alignment horizontal="center"/>
      <protection/>
    </xf>
    <xf numFmtId="0" fontId="9" fillId="33" borderId="0" xfId="56" applyFont="1" applyFill="1" applyAlignment="1" applyProtection="1">
      <alignment horizontal="center"/>
      <protection hidden="1"/>
    </xf>
    <xf numFmtId="0" fontId="10" fillId="33" borderId="86" xfId="56" applyFont="1" applyFill="1" applyBorder="1" applyAlignment="1" applyProtection="1">
      <alignment/>
      <protection hidden="1"/>
    </xf>
    <xf numFmtId="0" fontId="10" fillId="0" borderId="0" xfId="54" applyFont="1" applyAlignment="1">
      <alignment/>
      <protection/>
    </xf>
    <xf numFmtId="0" fontId="10" fillId="0" borderId="40" xfId="54" applyFont="1" applyBorder="1" applyAlignment="1">
      <alignment/>
      <protection/>
    </xf>
    <xf numFmtId="0" fontId="12" fillId="0" borderId="42" xfId="54" applyFont="1" applyBorder="1" applyAlignment="1">
      <alignment horizontal="center" vertical="center"/>
      <protection/>
    </xf>
    <xf numFmtId="0" fontId="12" fillId="0" borderId="39" xfId="54" applyFont="1" applyBorder="1" applyAlignment="1">
      <alignment horizontal="center" vertical="center"/>
      <protection/>
    </xf>
    <xf numFmtId="0" fontId="12" fillId="0" borderId="31" xfId="54" applyFont="1" applyBorder="1" applyAlignment="1">
      <alignment horizontal="center" vertical="center"/>
      <protection/>
    </xf>
    <xf numFmtId="0" fontId="12" fillId="0" borderId="101" xfId="54" applyFont="1" applyBorder="1" applyAlignment="1">
      <alignment horizontal="center" vertical="center"/>
      <protection/>
    </xf>
    <xf numFmtId="0" fontId="12" fillId="0" borderId="62" xfId="54" applyFont="1" applyBorder="1" applyAlignment="1">
      <alignment horizontal="center" vertical="center"/>
      <protection/>
    </xf>
    <xf numFmtId="0" fontId="10" fillId="33" borderId="86" xfId="55" applyFont="1" applyFill="1" applyBorder="1" applyAlignment="1" applyProtection="1">
      <alignment vertical="center"/>
      <protection hidden="1"/>
    </xf>
    <xf numFmtId="0" fontId="12" fillId="0" borderId="40" xfId="54" applyFont="1" applyBorder="1" applyAlignment="1">
      <alignment vertical="center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/>
      <protection/>
    </xf>
    <xf numFmtId="0" fontId="12" fillId="0" borderId="0" xfId="54" applyFont="1" applyAlignment="1">
      <alignment vertical="center"/>
      <protection/>
    </xf>
    <xf numFmtId="0" fontId="17" fillId="33" borderId="86" xfId="55" applyFont="1" applyFill="1" applyBorder="1" applyAlignment="1" applyProtection="1">
      <alignment vertical="center"/>
      <protection hidden="1"/>
    </xf>
    <xf numFmtId="0" fontId="10" fillId="33" borderId="55" xfId="55" applyFont="1" applyFill="1" applyBorder="1" applyAlignment="1" applyProtection="1">
      <alignment horizontal="center" vertical="center"/>
      <protection hidden="1"/>
    </xf>
    <xf numFmtId="0" fontId="17" fillId="33" borderId="86" xfId="55" applyFont="1" applyFill="1" applyBorder="1" applyAlignment="1" applyProtection="1">
      <alignment vertical="center" wrapText="1"/>
      <protection hidden="1"/>
    </xf>
    <xf numFmtId="0" fontId="12" fillId="0" borderId="86" xfId="54" applyFont="1" applyBorder="1" applyAlignment="1">
      <alignment vertical="center"/>
      <protection/>
    </xf>
    <xf numFmtId="0" fontId="10" fillId="33" borderId="100" xfId="55" applyFont="1" applyFill="1" applyBorder="1" applyAlignment="1" applyProtection="1">
      <alignment vertical="center"/>
      <protection hidden="1"/>
    </xf>
    <xf numFmtId="0" fontId="17" fillId="33" borderId="50" xfId="55" applyFont="1" applyFill="1" applyBorder="1" applyAlignment="1" applyProtection="1">
      <alignment horizontal="center" vertical="center" wrapText="1"/>
      <protection hidden="1"/>
    </xf>
    <xf numFmtId="0" fontId="17" fillId="33" borderId="100" xfId="55" applyFont="1" applyFill="1" applyBorder="1" applyAlignment="1" applyProtection="1">
      <alignment horizontal="center" vertical="center"/>
      <protection hidden="1"/>
    </xf>
    <xf numFmtId="0" fontId="17" fillId="33" borderId="51" xfId="55" applyFont="1" applyFill="1" applyBorder="1" applyAlignment="1" applyProtection="1">
      <alignment horizontal="center" vertical="center" wrapText="1"/>
      <protection hidden="1"/>
    </xf>
    <xf numFmtId="0" fontId="10" fillId="0" borderId="13" xfId="54" applyFont="1" applyBorder="1" applyAlignment="1">
      <alignment horizontal="center" vertical="center"/>
      <protection/>
    </xf>
    <xf numFmtId="0" fontId="18" fillId="0" borderId="0" xfId="54" applyFont="1" applyAlignment="1">
      <alignment horizontal="center"/>
      <protection/>
    </xf>
    <xf numFmtId="0" fontId="19" fillId="33" borderId="0" xfId="56" applyFont="1" applyFill="1" applyBorder="1" applyAlignment="1" applyProtection="1">
      <alignment horizontal="center"/>
      <protection hidden="1"/>
    </xf>
    <xf numFmtId="3" fontId="0" fillId="35" borderId="27" xfId="0" applyNumberFormat="1" applyFont="1" applyFill="1" applyBorder="1" applyAlignment="1">
      <alignment horizontal="center" vertical="center" wrapText="1"/>
    </xf>
    <xf numFmtId="3" fontId="0" fillId="35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EREDM" xfId="55"/>
    <cellStyle name="Normál_MERF_95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600075</xdr:colOff>
      <xdr:row>141</xdr:row>
      <xdr:rowOff>0</xdr:rowOff>
    </xdr:from>
    <xdr:to>
      <xdr:col>13</xdr:col>
      <xdr:colOff>171450</xdr:colOff>
      <xdr:row>141</xdr:row>
      <xdr:rowOff>28575</xdr:rowOff>
    </xdr:to>
    <xdr:pic>
      <xdr:nvPicPr>
        <xdr:cNvPr id="1" name="Picture 1" descr="z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30784800"/>
          <a:ext cx="952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4629150" y="1004887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120</xdr:row>
      <xdr:rowOff>0</xdr:rowOff>
    </xdr:from>
    <xdr:to>
      <xdr:col>9</xdr:col>
      <xdr:colOff>0</xdr:colOff>
      <xdr:row>120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4629150" y="2101215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180975</xdr:colOff>
      <xdr:row>65</xdr:row>
      <xdr:rowOff>95250</xdr:rowOff>
    </xdr:to>
    <xdr:pic>
      <xdr:nvPicPr>
        <xdr:cNvPr id="3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9925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4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59</xdr:row>
      <xdr:rowOff>0</xdr:rowOff>
    </xdr:from>
    <xdr:to>
      <xdr:col>7</xdr:col>
      <xdr:colOff>152400</xdr:colOff>
      <xdr:row>59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4419600" y="9601200"/>
          <a:ext cx="1990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352425</xdr:colOff>
      <xdr:row>2</xdr:row>
      <xdr:rowOff>142875</xdr:rowOff>
    </xdr:to>
    <xdr:pic>
      <xdr:nvPicPr>
        <xdr:cNvPr id="2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9"/>
  <sheetViews>
    <sheetView tabSelected="1" view="pageBreakPreview" zoomScale="80" zoomScaleSheetLayoutView="80" zoomScalePageLayoutView="0" workbookViewId="0" topLeftCell="C76">
      <selection activeCell="P26" sqref="P26"/>
    </sheetView>
  </sheetViews>
  <sheetFormatPr defaultColWidth="9.140625" defaultRowHeight="12.75"/>
  <cols>
    <col min="1" max="1" width="18.57421875" style="4" customWidth="1"/>
    <col min="2" max="2" width="49.140625" style="1" customWidth="1"/>
    <col min="3" max="3" width="32.00390625" style="1" customWidth="1"/>
    <col min="4" max="4" width="18.8515625" style="4" customWidth="1"/>
    <col min="5" max="5" width="12.28125" style="4" customWidth="1"/>
    <col min="6" max="6" width="13.00390625" style="4" customWidth="1"/>
    <col min="7" max="7" width="11.57421875" style="4" customWidth="1"/>
    <col min="8" max="8" width="10.57421875" style="4" customWidth="1"/>
    <col min="9" max="9" width="13.7109375" style="4" customWidth="1"/>
    <col min="10" max="10" width="11.8515625" style="4" customWidth="1"/>
    <col min="11" max="11" width="11.7109375" style="1" customWidth="1"/>
    <col min="12" max="12" width="15.421875" style="1" customWidth="1"/>
    <col min="13" max="13" width="20.7109375" style="1" customWidth="1"/>
    <col min="14" max="14" width="11.8515625" style="1" customWidth="1"/>
    <col min="15" max="16384" width="9.140625" style="1" customWidth="1"/>
  </cols>
  <sheetData>
    <row r="1" spans="1:14" ht="15">
      <c r="A1" s="9" t="s">
        <v>0</v>
      </c>
      <c r="K1" s="4"/>
      <c r="L1" s="4"/>
      <c r="M1" s="4"/>
      <c r="N1" s="4"/>
    </row>
    <row r="2" spans="1:14" ht="15">
      <c r="A2" s="10" t="s">
        <v>1</v>
      </c>
      <c r="K2" s="4"/>
      <c r="L2" s="4"/>
      <c r="M2" s="4"/>
      <c r="N2" s="4"/>
    </row>
    <row r="3" spans="1:14" ht="15">
      <c r="A3" s="10"/>
      <c r="K3" s="4"/>
      <c r="L3" s="4"/>
      <c r="M3" s="4"/>
      <c r="N3" s="4"/>
    </row>
    <row r="4" spans="1:14" ht="15">
      <c r="A4" s="10" t="s">
        <v>2</v>
      </c>
      <c r="K4" s="4"/>
      <c r="L4" s="4"/>
      <c r="M4" s="4"/>
      <c r="N4" s="4"/>
    </row>
    <row r="5" spans="1:14" s="2" customFormat="1" ht="28.5" customHeight="1" thickBot="1">
      <c r="A5" s="398" t="s">
        <v>3</v>
      </c>
      <c r="B5" s="398"/>
      <c r="C5" s="398"/>
      <c r="D5" s="398"/>
      <c r="E5" s="398"/>
      <c r="F5" s="398"/>
      <c r="I5" s="7"/>
      <c r="J5" s="7"/>
      <c r="K5" s="7"/>
      <c r="L5" s="7"/>
      <c r="M5" s="7"/>
      <c r="N5" s="7"/>
    </row>
    <row r="6" spans="1:14" s="5" customFormat="1" ht="9.75" customHeight="1">
      <c r="A6" s="399" t="s">
        <v>126</v>
      </c>
      <c r="B6" s="401" t="s">
        <v>4</v>
      </c>
      <c r="C6" s="403" t="s">
        <v>127</v>
      </c>
      <c r="D6" s="405" t="s">
        <v>143</v>
      </c>
      <c r="E6" s="405" t="s">
        <v>158</v>
      </c>
      <c r="F6" s="6"/>
      <c r="I6" s="6"/>
      <c r="J6" s="6"/>
      <c r="K6" s="6"/>
      <c r="L6" s="6"/>
      <c r="M6" s="6"/>
      <c r="N6" s="6"/>
    </row>
    <row r="7" spans="1:14" s="5" customFormat="1" ht="17.25" customHeight="1" thickBot="1">
      <c r="A7" s="400"/>
      <c r="B7" s="402"/>
      <c r="C7" s="404"/>
      <c r="D7" s="406"/>
      <c r="E7" s="406"/>
      <c r="F7" s="6"/>
      <c r="I7" s="6"/>
      <c r="J7" s="6"/>
      <c r="K7" s="6"/>
      <c r="L7" s="6"/>
      <c r="M7" s="6"/>
      <c r="N7" s="6"/>
    </row>
    <row r="8" spans="1:14" s="5" customFormat="1" ht="20.25" customHeight="1" thickTop="1">
      <c r="A8" s="20" t="s">
        <v>5</v>
      </c>
      <c r="B8" s="36" t="s">
        <v>6</v>
      </c>
      <c r="C8" s="21" t="s">
        <v>7</v>
      </c>
      <c r="D8" s="69">
        <v>5.36</v>
      </c>
      <c r="E8" s="69">
        <v>5.65</v>
      </c>
      <c r="F8" s="6"/>
      <c r="I8" s="6"/>
      <c r="J8" s="6"/>
      <c r="K8" s="6"/>
      <c r="L8" s="6"/>
      <c r="M8" s="6"/>
      <c r="N8" s="6"/>
    </row>
    <row r="9" spans="1:14" s="5" customFormat="1" ht="25.5">
      <c r="A9" s="31" t="s">
        <v>8</v>
      </c>
      <c r="B9" s="32" t="s">
        <v>9</v>
      </c>
      <c r="C9" s="15" t="s">
        <v>10</v>
      </c>
      <c r="D9" s="70">
        <v>303014</v>
      </c>
      <c r="E9" s="70">
        <v>271135</v>
      </c>
      <c r="F9" s="6"/>
      <c r="I9" s="6"/>
      <c r="J9" s="6"/>
      <c r="K9" s="6"/>
      <c r="L9" s="6"/>
      <c r="M9" s="6"/>
      <c r="N9" s="6"/>
    </row>
    <row r="10" spans="1:14" s="5" customFormat="1" ht="25.5">
      <c r="A10" s="31" t="s">
        <v>11</v>
      </c>
      <c r="B10" s="32" t="s">
        <v>12</v>
      </c>
      <c r="C10" s="15" t="s">
        <v>10</v>
      </c>
      <c r="D10" s="70">
        <v>85024</v>
      </c>
      <c r="E10" s="70">
        <v>84221</v>
      </c>
      <c r="F10" s="6"/>
      <c r="I10" s="6"/>
      <c r="J10" s="6"/>
      <c r="K10" s="6"/>
      <c r="L10" s="6"/>
      <c r="M10" s="6"/>
      <c r="N10" s="6"/>
    </row>
    <row r="11" spans="1:14" s="5" customFormat="1" ht="12.75">
      <c r="A11" s="31" t="s">
        <v>13</v>
      </c>
      <c r="B11" s="32" t="s">
        <v>14</v>
      </c>
      <c r="C11" s="15" t="s">
        <v>10</v>
      </c>
      <c r="D11" s="70">
        <v>72267</v>
      </c>
      <c r="E11" s="70">
        <v>70177</v>
      </c>
      <c r="G11" s="121"/>
      <c r="I11" s="6"/>
      <c r="J11" s="17"/>
      <c r="K11" s="6"/>
      <c r="L11" s="6"/>
      <c r="M11" s="6"/>
      <c r="N11" s="6"/>
    </row>
    <row r="12" spans="1:14" s="5" customFormat="1" ht="12.75">
      <c r="A12" s="31" t="s">
        <v>15</v>
      </c>
      <c r="B12" s="32" t="s">
        <v>16</v>
      </c>
      <c r="C12" s="15" t="s">
        <v>17</v>
      </c>
      <c r="D12" s="70">
        <v>41445</v>
      </c>
      <c r="E12" s="70">
        <v>35872</v>
      </c>
      <c r="G12" s="6"/>
      <c r="I12" s="6"/>
      <c r="J12" s="6"/>
      <c r="K12" s="6"/>
      <c r="L12" s="6"/>
      <c r="M12" s="6"/>
      <c r="N12" s="6"/>
    </row>
    <row r="13" spans="1:14" s="19" customFormat="1" ht="38.25">
      <c r="A13" s="31" t="s">
        <v>18</v>
      </c>
      <c r="B13" s="32" t="s">
        <v>19</v>
      </c>
      <c r="C13" s="15" t="s">
        <v>137</v>
      </c>
      <c r="D13" s="71">
        <v>0.11</v>
      </c>
      <c r="E13" s="71">
        <v>0.11</v>
      </c>
      <c r="G13" s="18"/>
      <c r="I13" s="6"/>
      <c r="J13" s="18"/>
      <c r="K13" s="18"/>
      <c r="L13" s="18"/>
      <c r="M13" s="18"/>
      <c r="N13" s="18"/>
    </row>
    <row r="14" spans="1:14" s="19" customFormat="1" ht="38.25">
      <c r="A14" s="31" t="s">
        <v>20</v>
      </c>
      <c r="B14" s="32" t="s">
        <v>21</v>
      </c>
      <c r="C14" s="15" t="s">
        <v>137</v>
      </c>
      <c r="D14" s="71">
        <v>0.26</v>
      </c>
      <c r="E14" s="71">
        <v>0.35</v>
      </c>
      <c r="G14" s="18"/>
      <c r="I14" s="6"/>
      <c r="K14" s="18"/>
      <c r="L14" s="18"/>
      <c r="M14" s="18"/>
      <c r="N14" s="18"/>
    </row>
    <row r="15" spans="1:14" s="5" customFormat="1" ht="25.5">
      <c r="A15" s="31" t="s">
        <v>22</v>
      </c>
      <c r="B15" s="32" t="s">
        <v>23</v>
      </c>
      <c r="C15" s="15" t="s">
        <v>24</v>
      </c>
      <c r="D15" s="70">
        <v>279339</v>
      </c>
      <c r="E15" s="70">
        <f>305413+1060+873</f>
        <v>307346</v>
      </c>
      <c r="G15" s="6"/>
      <c r="I15" s="86"/>
      <c r="J15" s="88"/>
      <c r="K15" s="6"/>
      <c r="L15" s="87"/>
      <c r="M15" s="6"/>
      <c r="N15" s="6"/>
    </row>
    <row r="16" spans="1:14" s="5" customFormat="1" ht="25.5">
      <c r="A16" s="31" t="s">
        <v>25</v>
      </c>
      <c r="B16" s="32" t="s">
        <v>26</v>
      </c>
      <c r="C16" s="15" t="s">
        <v>24</v>
      </c>
      <c r="D16" s="70">
        <v>62185</v>
      </c>
      <c r="E16" s="70">
        <f>62080+237+195</f>
        <v>62512</v>
      </c>
      <c r="G16" s="6"/>
      <c r="I16" s="86"/>
      <c r="J16" s="88"/>
      <c r="K16" s="6"/>
      <c r="L16" s="87"/>
      <c r="M16" s="6"/>
      <c r="N16" s="6"/>
    </row>
    <row r="17" spans="1:14" s="5" customFormat="1" ht="25.5">
      <c r="A17" s="31" t="s">
        <v>27</v>
      </c>
      <c r="B17" s="32" t="s">
        <v>28</v>
      </c>
      <c r="C17" s="15" t="s">
        <v>24</v>
      </c>
      <c r="D17" s="70">
        <v>931666</v>
      </c>
      <c r="E17" s="70">
        <v>920369</v>
      </c>
      <c r="G17" s="17"/>
      <c r="I17" s="17"/>
      <c r="J17" s="6"/>
      <c r="K17" s="6"/>
      <c r="L17" s="87"/>
      <c r="M17" s="6"/>
      <c r="N17" s="6"/>
    </row>
    <row r="18" spans="1:14" s="5" customFormat="1" ht="54.75" customHeight="1">
      <c r="A18" s="31" t="s">
        <v>29</v>
      </c>
      <c r="B18" s="32" t="s">
        <v>30</v>
      </c>
      <c r="C18" s="15" t="s">
        <v>24</v>
      </c>
      <c r="D18" s="70">
        <v>274434</v>
      </c>
      <c r="E18" s="70">
        <f>298506-438</f>
        <v>298068</v>
      </c>
      <c r="G18" s="17"/>
      <c r="I18" s="88"/>
      <c r="J18" s="88"/>
      <c r="K18" s="6"/>
      <c r="L18" s="87"/>
      <c r="M18" s="6"/>
      <c r="N18" s="6"/>
    </row>
    <row r="19" spans="1:14" s="5" customFormat="1" ht="25.5">
      <c r="A19" s="31" t="s">
        <v>31</v>
      </c>
      <c r="B19" s="32" t="s">
        <v>32</v>
      </c>
      <c r="C19" s="15" t="s">
        <v>24</v>
      </c>
      <c r="D19" s="70">
        <v>85224</v>
      </c>
      <c r="E19" s="70">
        <v>94715</v>
      </c>
      <c r="F19" s="6"/>
      <c r="I19" s="89"/>
      <c r="J19" s="6"/>
      <c r="K19" s="6"/>
      <c r="L19" s="87"/>
      <c r="M19" s="6"/>
      <c r="N19" s="6"/>
    </row>
    <row r="20" spans="1:14" s="5" customFormat="1" ht="25.5">
      <c r="A20" s="31" t="s">
        <v>33</v>
      </c>
      <c r="B20" s="32" t="s">
        <v>34</v>
      </c>
      <c r="C20" s="15" t="s">
        <v>24</v>
      </c>
      <c r="D20" s="70">
        <v>278643</v>
      </c>
      <c r="E20" s="70">
        <v>294473</v>
      </c>
      <c r="F20" s="17"/>
      <c r="I20" s="17"/>
      <c r="J20" s="6"/>
      <c r="K20" s="6"/>
      <c r="L20" s="87"/>
      <c r="M20" s="6"/>
      <c r="N20" s="6"/>
    </row>
    <row r="21" spans="1:14" s="5" customFormat="1" ht="12.75">
      <c r="A21" s="31" t="s">
        <v>35</v>
      </c>
      <c r="B21" s="32" t="s">
        <v>36</v>
      </c>
      <c r="C21" s="15" t="s">
        <v>24</v>
      </c>
      <c r="D21" s="70">
        <v>1178628</v>
      </c>
      <c r="E21" s="70">
        <v>813180</v>
      </c>
      <c r="F21" s="6"/>
      <c r="I21" s="17"/>
      <c r="J21" s="6"/>
      <c r="K21" s="6"/>
      <c r="L21" s="87"/>
      <c r="M21" s="6"/>
      <c r="N21" s="6"/>
    </row>
    <row r="22" spans="1:14" s="5" customFormat="1" ht="44.25" customHeight="1">
      <c r="A22" s="31" t="s">
        <v>37</v>
      </c>
      <c r="B22" s="32" t="s">
        <v>38</v>
      </c>
      <c r="C22" s="15" t="s">
        <v>24</v>
      </c>
      <c r="D22" s="70">
        <v>153850</v>
      </c>
      <c r="E22" s="70">
        <v>154356</v>
      </c>
      <c r="F22" s="17"/>
      <c r="I22" s="17"/>
      <c r="J22" s="6"/>
      <c r="K22" s="6"/>
      <c r="L22" s="87"/>
      <c r="M22" s="6"/>
      <c r="N22" s="6"/>
    </row>
    <row r="23" spans="1:14" s="5" customFormat="1" ht="12.75">
      <c r="A23" s="25" t="s">
        <v>39</v>
      </c>
      <c r="B23" s="34" t="s">
        <v>40</v>
      </c>
      <c r="C23" s="26" t="s">
        <v>24</v>
      </c>
      <c r="D23" s="70">
        <v>0</v>
      </c>
      <c r="E23" s="70">
        <v>2206</v>
      </c>
      <c r="F23" s="6"/>
      <c r="I23" s="17"/>
      <c r="J23" s="17"/>
      <c r="K23" s="6"/>
      <c r="L23" s="6"/>
      <c r="M23" s="6"/>
      <c r="N23" s="6"/>
    </row>
    <row r="24" spans="1:14" s="5" customFormat="1" ht="12.75">
      <c r="A24" s="25" t="s">
        <v>41</v>
      </c>
      <c r="B24" s="34" t="s">
        <v>42</v>
      </c>
      <c r="C24" s="26" t="s">
        <v>24</v>
      </c>
      <c r="D24" s="70">
        <v>0</v>
      </c>
      <c r="E24" s="70">
        <v>0</v>
      </c>
      <c r="F24" s="6"/>
      <c r="I24" s="6"/>
      <c r="J24" s="6"/>
      <c r="K24" s="6"/>
      <c r="L24" s="6"/>
      <c r="M24" s="6"/>
      <c r="N24" s="6"/>
    </row>
    <row r="25" spans="1:14" s="5" customFormat="1" ht="12.75">
      <c r="A25" s="25" t="s">
        <v>43</v>
      </c>
      <c r="B25" s="34" t="s">
        <v>902</v>
      </c>
      <c r="C25" s="26" t="s">
        <v>24</v>
      </c>
      <c r="D25" s="70">
        <v>0</v>
      </c>
      <c r="E25" s="70">
        <v>280500</v>
      </c>
      <c r="F25" s="7"/>
      <c r="I25" s="6"/>
      <c r="J25" s="6"/>
      <c r="K25" s="6"/>
      <c r="L25" s="6"/>
      <c r="M25" s="6"/>
      <c r="N25" s="6"/>
    </row>
    <row r="26" spans="1:14" s="5" customFormat="1" ht="12.75">
      <c r="A26" s="31" t="s">
        <v>44</v>
      </c>
      <c r="B26" s="39" t="s">
        <v>45</v>
      </c>
      <c r="C26" s="24" t="s">
        <v>24</v>
      </c>
      <c r="D26" s="72">
        <v>78128</v>
      </c>
      <c r="E26" s="72">
        <f>386407-280500-2206</f>
        <v>103701</v>
      </c>
      <c r="I26" s="100"/>
      <c r="J26" s="6"/>
      <c r="K26" s="6"/>
      <c r="L26" s="6"/>
      <c r="M26" s="6"/>
      <c r="N26" s="6"/>
    </row>
    <row r="27" spans="1:14" s="5" customFormat="1" ht="15" customHeight="1" thickBot="1">
      <c r="A27" s="35" t="s">
        <v>46</v>
      </c>
      <c r="B27" s="61" t="s">
        <v>47</v>
      </c>
      <c r="C27" s="62" t="s">
        <v>24</v>
      </c>
      <c r="D27" s="73">
        <f>SUM(D15:D26)</f>
        <v>3322097</v>
      </c>
      <c r="E27" s="73">
        <f>SUM(E15:E26)</f>
        <v>3331426</v>
      </c>
      <c r="F27" s="6"/>
      <c r="I27" s="17"/>
      <c r="J27" s="17"/>
      <c r="K27" s="87"/>
      <c r="L27" s="6"/>
      <c r="M27" s="6"/>
      <c r="N27" s="6"/>
    </row>
    <row r="28" spans="1:14" ht="12.75">
      <c r="A28" s="11"/>
      <c r="B28" s="12"/>
      <c r="C28" s="11"/>
      <c r="D28" s="8"/>
      <c r="K28" s="4"/>
      <c r="L28" s="4"/>
      <c r="M28" s="4"/>
      <c r="N28" s="4"/>
    </row>
    <row r="29" spans="1:14" ht="15">
      <c r="A29" s="10" t="s">
        <v>48</v>
      </c>
      <c r="K29" s="4"/>
      <c r="L29" s="4"/>
      <c r="M29" s="4"/>
      <c r="N29" s="4"/>
    </row>
    <row r="30" spans="1:14" ht="13.5" thickBot="1">
      <c r="A30" s="3" t="s">
        <v>49</v>
      </c>
      <c r="B30" s="3"/>
      <c r="K30" s="4"/>
      <c r="L30" s="4"/>
      <c r="M30" s="4"/>
      <c r="N30" s="4"/>
    </row>
    <row r="31" spans="1:14" s="5" customFormat="1" ht="9.75" customHeight="1">
      <c r="A31" s="399" t="s">
        <v>126</v>
      </c>
      <c r="B31" s="401" t="s">
        <v>4</v>
      </c>
      <c r="C31" s="403" t="s">
        <v>127</v>
      </c>
      <c r="D31" s="405" t="s">
        <v>143</v>
      </c>
      <c r="E31" s="405" t="s">
        <v>158</v>
      </c>
      <c r="F31" s="6"/>
      <c r="I31" s="6"/>
      <c r="J31" s="6"/>
      <c r="K31" s="6"/>
      <c r="L31" s="6"/>
      <c r="M31" s="6"/>
      <c r="N31" s="6"/>
    </row>
    <row r="32" spans="1:14" s="5" customFormat="1" ht="17.25" customHeight="1" thickBot="1">
      <c r="A32" s="400"/>
      <c r="B32" s="402"/>
      <c r="C32" s="404"/>
      <c r="D32" s="406"/>
      <c r="E32" s="406"/>
      <c r="F32" s="6"/>
      <c r="I32" s="6"/>
      <c r="J32" s="6"/>
      <c r="K32" s="6"/>
      <c r="L32" s="6"/>
      <c r="M32" s="6"/>
      <c r="N32" s="6"/>
    </row>
    <row r="33" spans="1:14" s="5" customFormat="1" ht="13.5" thickTop="1">
      <c r="A33" s="20" t="s">
        <v>5</v>
      </c>
      <c r="B33" s="36" t="s">
        <v>50</v>
      </c>
      <c r="C33" s="21" t="s">
        <v>10</v>
      </c>
      <c r="D33" s="74">
        <v>628042</v>
      </c>
      <c r="E33" s="74">
        <v>738908</v>
      </c>
      <c r="F33" s="6"/>
      <c r="I33" s="6"/>
      <c r="J33" s="6"/>
      <c r="K33" s="6"/>
      <c r="L33" s="6"/>
      <c r="M33" s="6"/>
      <c r="N33" s="6"/>
    </row>
    <row r="34" spans="1:14" s="5" customFormat="1" ht="12.75">
      <c r="A34" s="37" t="s">
        <v>8</v>
      </c>
      <c r="B34" s="32" t="s">
        <v>51</v>
      </c>
      <c r="C34" s="15" t="s">
        <v>10</v>
      </c>
      <c r="D34" s="70">
        <v>155544</v>
      </c>
      <c r="E34" s="70">
        <v>135468</v>
      </c>
      <c r="F34" s="6"/>
      <c r="I34" s="6"/>
      <c r="J34" s="6"/>
      <c r="K34" s="6"/>
      <c r="L34" s="6"/>
      <c r="M34" s="6"/>
      <c r="N34" s="6"/>
    </row>
    <row r="35" spans="1:14" s="5" customFormat="1" ht="15" customHeight="1">
      <c r="A35" s="31" t="s">
        <v>11</v>
      </c>
      <c r="B35" s="32" t="s">
        <v>52</v>
      </c>
      <c r="C35" s="15" t="s">
        <v>10</v>
      </c>
      <c r="D35" s="70">
        <v>397120</v>
      </c>
      <c r="E35" s="70">
        <v>373169</v>
      </c>
      <c r="F35" s="6"/>
      <c r="I35" s="6"/>
      <c r="J35" s="6"/>
      <c r="K35" s="6"/>
      <c r="L35" s="6"/>
      <c r="M35" s="6"/>
      <c r="N35" s="6"/>
    </row>
    <row r="36" spans="1:14" s="5" customFormat="1" ht="28.5" customHeight="1">
      <c r="A36" s="37" t="s">
        <v>68</v>
      </c>
      <c r="B36" s="32" t="s">
        <v>53</v>
      </c>
      <c r="C36" s="15" t="s">
        <v>10</v>
      </c>
      <c r="D36" s="70">
        <v>0</v>
      </c>
      <c r="E36" s="70">
        <v>0</v>
      </c>
      <c r="F36" s="6"/>
      <c r="I36" s="6"/>
      <c r="J36" s="6"/>
      <c r="K36" s="6"/>
      <c r="L36" s="6"/>
      <c r="M36" s="6"/>
      <c r="N36" s="6"/>
    </row>
    <row r="37" spans="1:14" s="5" customFormat="1" ht="25.5">
      <c r="A37" s="31" t="s">
        <v>13</v>
      </c>
      <c r="B37" s="32" t="s">
        <v>54</v>
      </c>
      <c r="C37" s="15" t="s">
        <v>10</v>
      </c>
      <c r="D37" s="70">
        <v>552664</v>
      </c>
      <c r="E37" s="70">
        <v>508637</v>
      </c>
      <c r="F37" s="6"/>
      <c r="I37" s="6"/>
      <c r="J37" s="6"/>
      <c r="K37" s="6"/>
      <c r="L37" s="6"/>
      <c r="M37" s="6"/>
      <c r="N37" s="6"/>
    </row>
    <row r="38" spans="1:14" s="5" customFormat="1" ht="12.75">
      <c r="A38" s="37" t="s">
        <v>15</v>
      </c>
      <c r="B38" s="32" t="s">
        <v>55</v>
      </c>
      <c r="C38" s="15" t="s">
        <v>10</v>
      </c>
      <c r="D38" s="70">
        <v>0</v>
      </c>
      <c r="E38" s="70">
        <v>0</v>
      </c>
      <c r="F38" s="6"/>
      <c r="I38" s="6"/>
      <c r="J38" s="6"/>
      <c r="K38" s="6"/>
      <c r="L38" s="6"/>
      <c r="M38" s="6"/>
      <c r="N38" s="6"/>
    </row>
    <row r="39" spans="1:14" s="5" customFormat="1" ht="25.5">
      <c r="A39" s="38" t="s">
        <v>18</v>
      </c>
      <c r="B39" s="39" t="s">
        <v>56</v>
      </c>
      <c r="C39" s="24" t="s">
        <v>10</v>
      </c>
      <c r="D39" s="72">
        <v>628042</v>
      </c>
      <c r="E39" s="72">
        <v>738908</v>
      </c>
      <c r="F39" s="6"/>
      <c r="I39" s="6"/>
      <c r="J39" s="6"/>
      <c r="K39" s="6"/>
      <c r="L39" s="6"/>
      <c r="M39" s="6"/>
      <c r="N39" s="6"/>
    </row>
    <row r="40" spans="1:14" s="5" customFormat="1" ht="12.75">
      <c r="A40" s="37" t="s">
        <v>20</v>
      </c>
      <c r="B40" s="32" t="s">
        <v>57</v>
      </c>
      <c r="C40" s="15" t="s">
        <v>10</v>
      </c>
      <c r="D40" s="72">
        <v>628042</v>
      </c>
      <c r="E40" s="72">
        <v>738908</v>
      </c>
      <c r="F40" s="6"/>
      <c r="I40" s="6"/>
      <c r="J40" s="6"/>
      <c r="K40" s="6"/>
      <c r="L40" s="6"/>
      <c r="M40" s="6"/>
      <c r="N40" s="6"/>
    </row>
    <row r="41" spans="1:14" s="5" customFormat="1" ht="12.75">
      <c r="A41" s="31" t="s">
        <v>22</v>
      </c>
      <c r="B41" s="32" t="s">
        <v>58</v>
      </c>
      <c r="C41" s="15" t="s">
        <v>10</v>
      </c>
      <c r="D41" s="70">
        <v>0</v>
      </c>
      <c r="E41" s="70">
        <v>0</v>
      </c>
      <c r="F41" s="6"/>
      <c r="I41" s="6"/>
      <c r="J41" s="6"/>
      <c r="K41" s="6"/>
      <c r="L41" s="6"/>
      <c r="M41" s="6"/>
      <c r="N41" s="6"/>
    </row>
    <row r="42" spans="1:14" s="5" customFormat="1" ht="12.75">
      <c r="A42" s="37" t="s">
        <v>25</v>
      </c>
      <c r="B42" s="32" t="s">
        <v>59</v>
      </c>
      <c r="C42" s="15" t="s">
        <v>10</v>
      </c>
      <c r="D42" s="70">
        <v>0</v>
      </c>
      <c r="E42" s="70">
        <v>0</v>
      </c>
      <c r="F42" s="6"/>
      <c r="I42" s="6"/>
      <c r="J42" s="6"/>
      <c r="K42" s="6"/>
      <c r="L42" s="6"/>
      <c r="M42" s="6"/>
      <c r="N42" s="6"/>
    </row>
    <row r="43" spans="1:14" s="5" customFormat="1" ht="12.75">
      <c r="A43" s="31" t="s">
        <v>27</v>
      </c>
      <c r="B43" s="32" t="s">
        <v>60</v>
      </c>
      <c r="C43" s="15" t="s">
        <v>10</v>
      </c>
      <c r="D43" s="70">
        <v>0</v>
      </c>
      <c r="E43" s="70">
        <v>0</v>
      </c>
      <c r="F43" s="6"/>
      <c r="I43" s="6"/>
      <c r="J43" s="6"/>
      <c r="K43" s="6"/>
      <c r="L43" s="6"/>
      <c r="M43" s="6"/>
      <c r="N43" s="6"/>
    </row>
    <row r="44" spans="1:14" s="5" customFormat="1" ht="25.5">
      <c r="A44" s="59" t="s">
        <v>29</v>
      </c>
      <c r="B44" s="39" t="s">
        <v>61</v>
      </c>
      <c r="C44" s="24" t="s">
        <v>24</v>
      </c>
      <c r="D44" s="72">
        <f>D49</f>
        <v>1611987</v>
      </c>
      <c r="E44" s="72">
        <f>E49</f>
        <v>1792357</v>
      </c>
      <c r="F44" s="6"/>
      <c r="I44" s="6"/>
      <c r="J44" s="67"/>
      <c r="K44" s="6"/>
      <c r="L44" s="6"/>
      <c r="M44" s="6"/>
      <c r="N44" s="6"/>
    </row>
    <row r="45" spans="1:14" s="5" customFormat="1" ht="12.75">
      <c r="A45" s="31" t="s">
        <v>31</v>
      </c>
      <c r="B45" s="32" t="s">
        <v>62</v>
      </c>
      <c r="C45" s="15" t="s">
        <v>24</v>
      </c>
      <c r="D45" s="494">
        <v>134042</v>
      </c>
      <c r="E45" s="494">
        <v>187854</v>
      </c>
      <c r="F45" s="6"/>
      <c r="I45" s="99"/>
      <c r="J45" s="66"/>
      <c r="K45" s="6"/>
      <c r="L45" s="6"/>
      <c r="M45" s="6"/>
      <c r="N45" s="6"/>
    </row>
    <row r="46" spans="1:14" s="5" customFormat="1" ht="12.75">
      <c r="A46" s="37" t="s">
        <v>33</v>
      </c>
      <c r="B46" s="32" t="s">
        <v>172</v>
      </c>
      <c r="C46" s="15" t="s">
        <v>24</v>
      </c>
      <c r="D46" s="72">
        <v>1322841</v>
      </c>
      <c r="E46" s="494">
        <v>1438140</v>
      </c>
      <c r="F46" s="17"/>
      <c r="I46" s="6"/>
      <c r="J46" s="66"/>
      <c r="K46" s="6"/>
      <c r="L46" s="6"/>
      <c r="M46" s="6"/>
      <c r="N46" s="6"/>
    </row>
    <row r="47" spans="1:14" s="5" customFormat="1" ht="25.5">
      <c r="A47" s="31" t="s">
        <v>35</v>
      </c>
      <c r="B47" s="32" t="s">
        <v>63</v>
      </c>
      <c r="C47" s="15" t="s">
        <v>24</v>
      </c>
      <c r="D47" s="72">
        <v>0</v>
      </c>
      <c r="E47" s="72">
        <v>0</v>
      </c>
      <c r="F47" s="6"/>
      <c r="I47" s="6"/>
      <c r="J47" s="66"/>
      <c r="K47" s="6"/>
      <c r="L47" s="6"/>
      <c r="M47" s="6"/>
      <c r="N47" s="6"/>
    </row>
    <row r="48" spans="1:14" s="5" customFormat="1" ht="25.5">
      <c r="A48" s="59" t="s">
        <v>37</v>
      </c>
      <c r="B48" s="39" t="s">
        <v>64</v>
      </c>
      <c r="C48" s="24" t="s">
        <v>24</v>
      </c>
      <c r="D48" s="72">
        <f>405104-250000</f>
        <v>155104</v>
      </c>
      <c r="E48" s="494">
        <v>166363</v>
      </c>
      <c r="F48" s="6"/>
      <c r="I48" s="6"/>
      <c r="J48" s="67"/>
      <c r="K48" s="6"/>
      <c r="L48" s="6"/>
      <c r="M48" s="6"/>
      <c r="N48" s="6"/>
    </row>
    <row r="49" spans="1:14" s="5" customFormat="1" ht="25.5">
      <c r="A49" s="38" t="s">
        <v>39</v>
      </c>
      <c r="B49" s="39" t="s">
        <v>138</v>
      </c>
      <c r="C49" s="24" t="s">
        <v>24</v>
      </c>
      <c r="D49" s="72">
        <f>SUM(D45:D48)</f>
        <v>1611987</v>
      </c>
      <c r="E49" s="72">
        <f>SUM(E45:E48)</f>
        <v>1792357</v>
      </c>
      <c r="F49" s="6"/>
      <c r="I49" s="6"/>
      <c r="J49" s="67"/>
      <c r="K49" s="6"/>
      <c r="L49" s="6"/>
      <c r="M49" s="6"/>
      <c r="N49" s="6"/>
    </row>
    <row r="50" spans="1:14" s="5" customFormat="1" ht="12.75">
      <c r="A50" s="37" t="s">
        <v>41</v>
      </c>
      <c r="B50" s="32" t="s">
        <v>65</v>
      </c>
      <c r="C50" s="15" t="s">
        <v>24</v>
      </c>
      <c r="D50" s="72">
        <v>0</v>
      </c>
      <c r="E50" s="72">
        <v>0</v>
      </c>
      <c r="F50" s="6"/>
      <c r="I50" s="6"/>
      <c r="J50" s="66"/>
      <c r="K50" s="6"/>
      <c r="L50" s="6"/>
      <c r="M50" s="6"/>
      <c r="N50" s="6"/>
    </row>
    <row r="51" spans="1:14" s="5" customFormat="1" ht="12.75">
      <c r="A51" s="31" t="s">
        <v>43</v>
      </c>
      <c r="B51" s="32" t="s">
        <v>66</v>
      </c>
      <c r="C51" s="15" t="s">
        <v>24</v>
      </c>
      <c r="D51" s="72">
        <v>0</v>
      </c>
      <c r="E51" s="72">
        <v>0</v>
      </c>
      <c r="F51" s="6"/>
      <c r="I51" s="6"/>
      <c r="J51" s="66"/>
      <c r="K51" s="6"/>
      <c r="L51" s="6"/>
      <c r="M51" s="6"/>
      <c r="N51" s="6"/>
    </row>
    <row r="52" spans="1:14" s="5" customFormat="1" ht="12.75">
      <c r="A52" s="37" t="s">
        <v>44</v>
      </c>
      <c r="B52" s="32" t="s">
        <v>67</v>
      </c>
      <c r="C52" s="15" t="s">
        <v>24</v>
      </c>
      <c r="D52" s="72">
        <v>0</v>
      </c>
      <c r="E52" s="72">
        <v>0</v>
      </c>
      <c r="F52" s="6"/>
      <c r="I52" s="6"/>
      <c r="J52" s="66"/>
      <c r="K52" s="6"/>
      <c r="L52" s="6"/>
      <c r="M52" s="6"/>
      <c r="N52" s="6"/>
    </row>
    <row r="53" spans="1:14" s="5" customFormat="1" ht="12.75">
      <c r="A53" s="31" t="s">
        <v>46</v>
      </c>
      <c r="B53" s="32" t="s">
        <v>69</v>
      </c>
      <c r="C53" s="15" t="s">
        <v>24</v>
      </c>
      <c r="D53" s="72">
        <v>0</v>
      </c>
      <c r="E53" s="494">
        <v>0</v>
      </c>
      <c r="F53" s="6"/>
      <c r="I53" s="6"/>
      <c r="J53" s="66"/>
      <c r="K53" s="6"/>
      <c r="L53" s="6"/>
      <c r="M53" s="6"/>
      <c r="N53" s="6"/>
    </row>
    <row r="54" spans="1:14" s="5" customFormat="1" ht="25.5">
      <c r="A54" s="37" t="s">
        <v>112</v>
      </c>
      <c r="B54" s="32" t="s">
        <v>70</v>
      </c>
      <c r="C54" s="15" t="s">
        <v>24</v>
      </c>
      <c r="D54" s="72">
        <v>66444</v>
      </c>
      <c r="E54" s="494">
        <v>68038</v>
      </c>
      <c r="F54" s="6"/>
      <c r="I54" s="6"/>
      <c r="J54" s="68"/>
      <c r="K54" s="6"/>
      <c r="L54" s="6"/>
      <c r="M54" s="6"/>
      <c r="N54" s="6"/>
    </row>
    <row r="55" spans="1:14" s="5" customFormat="1" ht="29.25" customHeight="1">
      <c r="A55" s="38" t="s">
        <v>113</v>
      </c>
      <c r="B55" s="39" t="s">
        <v>71</v>
      </c>
      <c r="C55" s="24" t="s">
        <v>24</v>
      </c>
      <c r="D55" s="72">
        <f>SUM(D56:D60)</f>
        <v>459845</v>
      </c>
      <c r="E55" s="72">
        <f>SUM(E56:E60)</f>
        <v>472607</v>
      </c>
      <c r="F55" s="17"/>
      <c r="I55" s="6"/>
      <c r="J55" s="67"/>
      <c r="K55" s="6"/>
      <c r="L55" s="6"/>
      <c r="M55" s="6"/>
      <c r="N55" s="6"/>
    </row>
    <row r="56" spans="1:14" s="5" customFormat="1" ht="12" customHeight="1">
      <c r="A56" s="59" t="s">
        <v>114</v>
      </c>
      <c r="B56" s="39" t="s">
        <v>72</v>
      </c>
      <c r="C56" s="24" t="s">
        <v>24</v>
      </c>
      <c r="D56" s="72">
        <v>93105</v>
      </c>
      <c r="E56" s="494">
        <v>97883</v>
      </c>
      <c r="F56" s="6"/>
      <c r="I56" s="6"/>
      <c r="J56" s="67"/>
      <c r="K56" s="6"/>
      <c r="L56" s="6"/>
      <c r="M56" s="6"/>
      <c r="N56" s="6"/>
    </row>
    <row r="57" spans="1:14" s="5" customFormat="1" ht="12.75">
      <c r="A57" s="38" t="s">
        <v>115</v>
      </c>
      <c r="B57" s="39" t="s">
        <v>73</v>
      </c>
      <c r="C57" s="24" t="s">
        <v>24</v>
      </c>
      <c r="D57" s="72">
        <v>69714</v>
      </c>
      <c r="E57" s="494">
        <v>71030</v>
      </c>
      <c r="F57" s="6"/>
      <c r="I57" s="6"/>
      <c r="J57" s="67"/>
      <c r="K57" s="6"/>
      <c r="L57" s="6"/>
      <c r="M57" s="6"/>
      <c r="N57" s="6"/>
    </row>
    <row r="58" spans="1:14" s="5" customFormat="1" ht="12.75">
      <c r="A58" s="63" t="s">
        <v>116</v>
      </c>
      <c r="B58" s="34" t="s">
        <v>74</v>
      </c>
      <c r="C58" s="26" t="s">
        <v>24</v>
      </c>
      <c r="D58" s="75">
        <f>43631+250000</f>
        <v>293631</v>
      </c>
      <c r="E58" s="494">
        <v>297802</v>
      </c>
      <c r="F58" s="6"/>
      <c r="I58" s="6"/>
      <c r="J58" s="6"/>
      <c r="K58" s="6"/>
      <c r="L58" s="6"/>
      <c r="M58" s="6"/>
      <c r="N58" s="6"/>
    </row>
    <row r="59" spans="1:14" s="5" customFormat="1" ht="12.75">
      <c r="A59" s="38" t="s">
        <v>117</v>
      </c>
      <c r="B59" s="39" t="s">
        <v>75</v>
      </c>
      <c r="C59" s="24" t="s">
        <v>24</v>
      </c>
      <c r="D59" s="72">
        <v>3395</v>
      </c>
      <c r="E59" s="494">
        <v>5892</v>
      </c>
      <c r="F59" s="6"/>
      <c r="I59" s="6"/>
      <c r="J59" s="6"/>
      <c r="K59" s="6"/>
      <c r="L59" s="6"/>
      <c r="M59" s="6"/>
      <c r="N59" s="6"/>
    </row>
    <row r="60" spans="1:14" s="5" customFormat="1" ht="13.5" thickBot="1">
      <c r="A60" s="60" t="s">
        <v>118</v>
      </c>
      <c r="B60" s="61" t="s">
        <v>76</v>
      </c>
      <c r="C60" s="62" t="s">
        <v>24</v>
      </c>
      <c r="D60" s="73"/>
      <c r="E60" s="495"/>
      <c r="F60" s="6"/>
      <c r="I60" s="6"/>
      <c r="J60" s="6"/>
      <c r="K60" s="6"/>
      <c r="L60" s="6"/>
      <c r="M60" s="6"/>
      <c r="N60" s="6"/>
    </row>
    <row r="61" spans="1:14" ht="12.75">
      <c r="A61" s="13"/>
      <c r="B61" s="12"/>
      <c r="C61" s="11"/>
      <c r="D61" s="8"/>
      <c r="E61" s="8"/>
      <c r="K61" s="4"/>
      <c r="L61" s="4"/>
      <c r="M61" s="4"/>
      <c r="N61" s="4"/>
    </row>
    <row r="62" spans="1:14" ht="15">
      <c r="A62" s="10" t="s">
        <v>77</v>
      </c>
      <c r="K62" s="4"/>
      <c r="L62" s="4"/>
      <c r="M62" s="4"/>
      <c r="N62" s="4"/>
    </row>
    <row r="63" spans="1:14" ht="13.5" thickBot="1">
      <c r="A63" s="3" t="s">
        <v>78</v>
      </c>
      <c r="K63" s="4"/>
      <c r="L63" s="4"/>
      <c r="M63" s="4"/>
      <c r="N63" s="4"/>
    </row>
    <row r="64" spans="1:14" s="5" customFormat="1" ht="9.75" customHeight="1">
      <c r="A64" s="399" t="s">
        <v>126</v>
      </c>
      <c r="B64" s="401" t="s">
        <v>4</v>
      </c>
      <c r="C64" s="403" t="s">
        <v>127</v>
      </c>
      <c r="D64" s="410" t="s">
        <v>143</v>
      </c>
      <c r="E64" s="412" t="s">
        <v>158</v>
      </c>
      <c r="F64" s="6"/>
      <c r="I64" s="6"/>
      <c r="J64" s="6"/>
      <c r="K64" s="6"/>
      <c r="L64" s="6"/>
      <c r="M64" s="6"/>
      <c r="N64" s="6"/>
    </row>
    <row r="65" spans="1:14" s="5" customFormat="1" ht="17.25" customHeight="1" thickBot="1">
      <c r="A65" s="407"/>
      <c r="B65" s="408"/>
      <c r="C65" s="409"/>
      <c r="D65" s="411"/>
      <c r="E65" s="413"/>
      <c r="F65" s="6"/>
      <c r="I65" s="6"/>
      <c r="J65" s="6"/>
      <c r="K65" s="6"/>
      <c r="L65" s="6"/>
      <c r="M65" s="6"/>
      <c r="N65" s="6"/>
    </row>
    <row r="66" spans="1:14" s="5" customFormat="1" ht="16.5" thickTop="1">
      <c r="A66" s="50" t="s">
        <v>5</v>
      </c>
      <c r="B66" s="51" t="s">
        <v>79</v>
      </c>
      <c r="C66" s="52" t="s">
        <v>125</v>
      </c>
      <c r="D66" s="90">
        <v>7700</v>
      </c>
      <c r="E66" s="53">
        <v>7700</v>
      </c>
      <c r="F66" s="6"/>
      <c r="I66" s="6"/>
      <c r="J66" s="6"/>
      <c r="K66" s="6"/>
      <c r="L66" s="6"/>
      <c r="M66" s="6"/>
      <c r="N66" s="6"/>
    </row>
    <row r="67" spans="1:14" s="5" customFormat="1" ht="25.5">
      <c r="A67" s="43" t="s">
        <v>8</v>
      </c>
      <c r="B67" s="32" t="s">
        <v>80</v>
      </c>
      <c r="C67" s="15" t="s">
        <v>125</v>
      </c>
      <c r="D67" s="76">
        <v>7700</v>
      </c>
      <c r="E67" s="27">
        <v>7700</v>
      </c>
      <c r="F67" s="6"/>
      <c r="I67" s="6"/>
      <c r="J67" s="6"/>
      <c r="K67" s="6"/>
      <c r="L67" s="6"/>
      <c r="M67" s="6"/>
      <c r="N67" s="6"/>
    </row>
    <row r="68" spans="1:14" s="5" customFormat="1" ht="13.5" thickBot="1">
      <c r="A68" s="44" t="s">
        <v>11</v>
      </c>
      <c r="B68" s="45" t="s">
        <v>81</v>
      </c>
      <c r="C68" s="46" t="s">
        <v>82</v>
      </c>
      <c r="D68" s="77">
        <v>57</v>
      </c>
      <c r="E68" s="49">
        <v>57</v>
      </c>
      <c r="F68" s="6"/>
      <c r="I68" s="6"/>
      <c r="J68" s="6"/>
      <c r="K68" s="6"/>
      <c r="L68" s="6"/>
      <c r="M68" s="6"/>
      <c r="N68" s="6"/>
    </row>
    <row r="69" spans="2:14" ht="12.75">
      <c r="B69" s="12"/>
      <c r="C69" s="11"/>
      <c r="D69" s="11"/>
      <c r="K69" s="4"/>
      <c r="L69" s="4"/>
      <c r="M69" s="4"/>
      <c r="N69" s="4"/>
    </row>
    <row r="70" spans="1:14" ht="15">
      <c r="A70" s="10" t="s">
        <v>83</v>
      </c>
      <c r="K70" s="4"/>
      <c r="L70" s="4"/>
      <c r="M70" s="4"/>
      <c r="N70" s="4"/>
    </row>
    <row r="71" spans="1:14" ht="29.25" customHeight="1" thickBot="1">
      <c r="A71" s="398" t="s">
        <v>84</v>
      </c>
      <c r="B71" s="398"/>
      <c r="C71" s="398"/>
      <c r="D71" s="398"/>
      <c r="E71" s="398"/>
      <c r="K71" s="4"/>
      <c r="L71" s="4"/>
      <c r="M71" s="4"/>
      <c r="N71" s="4"/>
    </row>
    <row r="72" spans="1:14" s="5" customFormat="1" ht="9.75" customHeight="1">
      <c r="A72" s="399" t="s">
        <v>126</v>
      </c>
      <c r="B72" s="401" t="s">
        <v>128</v>
      </c>
      <c r="C72" s="403" t="s">
        <v>127</v>
      </c>
      <c r="D72" s="410" t="s">
        <v>143</v>
      </c>
      <c r="E72" s="412" t="s">
        <v>158</v>
      </c>
      <c r="F72" s="6"/>
      <c r="I72" s="6"/>
      <c r="J72" s="6"/>
      <c r="K72" s="6"/>
      <c r="L72" s="6"/>
      <c r="M72" s="6"/>
      <c r="N72" s="6"/>
    </row>
    <row r="73" spans="1:14" s="5" customFormat="1" ht="17.25" customHeight="1">
      <c r="A73" s="415"/>
      <c r="B73" s="416"/>
      <c r="C73" s="417"/>
      <c r="D73" s="418"/>
      <c r="E73" s="419"/>
      <c r="F73" s="6"/>
      <c r="I73" s="6"/>
      <c r="J73" s="6"/>
      <c r="K73" s="6"/>
      <c r="L73" s="6"/>
      <c r="M73" s="6"/>
      <c r="N73" s="6"/>
    </row>
    <row r="74" spans="1:14" ht="13.5" customHeight="1">
      <c r="A74" s="64" t="s">
        <v>5</v>
      </c>
      <c r="B74" s="40" t="s">
        <v>142</v>
      </c>
      <c r="C74" s="41" t="s">
        <v>24</v>
      </c>
      <c r="D74" s="78">
        <v>30</v>
      </c>
      <c r="E74" s="91"/>
      <c r="K74" s="4"/>
      <c r="L74" s="4"/>
      <c r="M74" s="4"/>
      <c r="N74" s="4"/>
    </row>
    <row r="75" spans="1:14" ht="12.75">
      <c r="A75" s="64" t="s">
        <v>8</v>
      </c>
      <c r="B75" s="40" t="s">
        <v>140</v>
      </c>
      <c r="C75" s="41" t="s">
        <v>24</v>
      </c>
      <c r="D75" s="78">
        <v>30</v>
      </c>
      <c r="E75" s="91"/>
      <c r="K75" s="4"/>
      <c r="L75" s="4"/>
      <c r="M75" s="4"/>
      <c r="N75" s="4"/>
    </row>
    <row r="76" spans="1:14" ht="12.75">
      <c r="A76" s="64" t="s">
        <v>11</v>
      </c>
      <c r="B76" s="40" t="s">
        <v>139</v>
      </c>
      <c r="C76" s="41" t="s">
        <v>24</v>
      </c>
      <c r="D76" s="78">
        <v>50</v>
      </c>
      <c r="E76" s="91">
        <v>25</v>
      </c>
      <c r="K76" s="4"/>
      <c r="L76" s="4"/>
      <c r="M76" s="4"/>
      <c r="N76" s="4"/>
    </row>
    <row r="77" spans="1:14" ht="12.75">
      <c r="A77" s="64" t="s">
        <v>68</v>
      </c>
      <c r="B77" s="40" t="s">
        <v>163</v>
      </c>
      <c r="C77" s="41" t="s">
        <v>24</v>
      </c>
      <c r="D77" s="78"/>
      <c r="E77" s="91">
        <v>50</v>
      </c>
      <c r="K77" s="4"/>
      <c r="L77" s="4"/>
      <c r="M77" s="4"/>
      <c r="N77" s="4"/>
    </row>
    <row r="78" spans="1:14" ht="13.5" customHeight="1">
      <c r="A78" s="64" t="s">
        <v>13</v>
      </c>
      <c r="B78" s="40" t="s">
        <v>169</v>
      </c>
      <c r="C78" s="41" t="s">
        <v>24</v>
      </c>
      <c r="D78" s="78"/>
      <c r="E78" s="91">
        <v>30</v>
      </c>
      <c r="K78" s="4"/>
      <c r="L78" s="4"/>
      <c r="M78" s="4"/>
      <c r="N78" s="4"/>
    </row>
    <row r="79" spans="1:14" ht="25.5">
      <c r="A79" s="64" t="s">
        <v>15</v>
      </c>
      <c r="B79" s="40" t="s">
        <v>168</v>
      </c>
      <c r="C79" s="41" t="s">
        <v>24</v>
      </c>
      <c r="D79" s="78"/>
      <c r="E79" s="91">
        <v>30</v>
      </c>
      <c r="K79" s="4"/>
      <c r="L79" s="4"/>
      <c r="M79" s="4"/>
      <c r="N79" s="4"/>
    </row>
    <row r="80" spans="1:14" ht="24" customHeight="1">
      <c r="A80" s="64" t="s">
        <v>18</v>
      </c>
      <c r="B80" s="40" t="s">
        <v>166</v>
      </c>
      <c r="C80" s="41" t="s">
        <v>24</v>
      </c>
      <c r="D80" s="78"/>
      <c r="E80" s="91">
        <v>30</v>
      </c>
      <c r="K80" s="4"/>
      <c r="L80" s="4"/>
      <c r="M80" s="4"/>
      <c r="N80" s="4"/>
    </row>
    <row r="81" spans="1:14" ht="38.25">
      <c r="A81" s="64" t="s">
        <v>20</v>
      </c>
      <c r="B81" s="40" t="s">
        <v>167</v>
      </c>
      <c r="C81" s="41" t="s">
        <v>24</v>
      </c>
      <c r="D81" s="78"/>
      <c r="E81" s="91">
        <v>30</v>
      </c>
      <c r="K81" s="4"/>
      <c r="L81" s="4"/>
      <c r="M81" s="4"/>
      <c r="N81" s="4"/>
    </row>
    <row r="82" spans="1:14" ht="12.75">
      <c r="A82" s="64" t="s">
        <v>22</v>
      </c>
      <c r="B82" s="40" t="s">
        <v>164</v>
      </c>
      <c r="C82" s="41" t="s">
        <v>24</v>
      </c>
      <c r="D82" s="78"/>
      <c r="E82" s="91">
        <v>10</v>
      </c>
      <c r="K82" s="4"/>
      <c r="L82" s="4"/>
      <c r="M82" s="4"/>
      <c r="N82" s="4"/>
    </row>
    <row r="83" spans="1:14" ht="12.75">
      <c r="A83" s="64" t="s">
        <v>25</v>
      </c>
      <c r="B83" s="40" t="s">
        <v>165</v>
      </c>
      <c r="C83" s="41" t="s">
        <v>24</v>
      </c>
      <c r="D83" s="78"/>
      <c r="E83" s="91">
        <v>30</v>
      </c>
      <c r="K83" s="4"/>
      <c r="L83" s="4"/>
      <c r="M83" s="4"/>
      <c r="N83" s="4"/>
    </row>
    <row r="84" spans="1:14" ht="12.75">
      <c r="A84" s="64" t="s">
        <v>27</v>
      </c>
      <c r="B84" s="40" t="s">
        <v>171</v>
      </c>
      <c r="C84" s="41" t="s">
        <v>24</v>
      </c>
      <c r="D84" s="78">
        <v>200</v>
      </c>
      <c r="E84" s="91"/>
      <c r="K84" s="4"/>
      <c r="L84" s="4"/>
      <c r="M84" s="4"/>
      <c r="N84" s="4"/>
    </row>
    <row r="85" spans="1:14" ht="12.75">
      <c r="A85" s="64" t="s">
        <v>29</v>
      </c>
      <c r="B85" s="40" t="s">
        <v>141</v>
      </c>
      <c r="C85" s="41" t="s">
        <v>24</v>
      </c>
      <c r="D85" s="78"/>
      <c r="E85" s="91">
        <v>10</v>
      </c>
      <c r="K85" s="4"/>
      <c r="L85" s="4"/>
      <c r="M85" s="4"/>
      <c r="N85" s="4"/>
    </row>
    <row r="86" spans="1:14" ht="12.75">
      <c r="A86" s="64" t="s">
        <v>31</v>
      </c>
      <c r="B86" s="40" t="s">
        <v>159</v>
      </c>
      <c r="C86" s="41" t="s">
        <v>24</v>
      </c>
      <c r="D86" s="78"/>
      <c r="E86" s="91">
        <v>100</v>
      </c>
      <c r="K86" s="4"/>
      <c r="L86" s="4"/>
      <c r="M86" s="4"/>
      <c r="N86" s="4"/>
    </row>
    <row r="87" spans="1:14" ht="12.75">
      <c r="A87" s="64" t="s">
        <v>33</v>
      </c>
      <c r="B87" s="42" t="s">
        <v>119</v>
      </c>
      <c r="C87" s="41" t="s">
        <v>24</v>
      </c>
      <c r="D87" s="79">
        <v>200</v>
      </c>
      <c r="E87" s="92">
        <v>100</v>
      </c>
      <c r="K87" s="4"/>
      <c r="L87" s="4"/>
      <c r="M87" s="4"/>
      <c r="N87" s="4"/>
    </row>
    <row r="88" spans="1:14" ht="12.75">
      <c r="A88" s="64" t="s">
        <v>35</v>
      </c>
      <c r="B88" s="42" t="s">
        <v>120</v>
      </c>
      <c r="C88" s="41" t="s">
        <v>24</v>
      </c>
      <c r="D88" s="79">
        <v>200</v>
      </c>
      <c r="E88" s="92">
        <v>50</v>
      </c>
      <c r="K88" s="4"/>
      <c r="L88" s="4"/>
      <c r="M88" s="4"/>
      <c r="N88" s="4"/>
    </row>
    <row r="89" spans="1:14" ht="12.75">
      <c r="A89" s="64" t="s">
        <v>37</v>
      </c>
      <c r="B89" s="42" t="s">
        <v>162</v>
      </c>
      <c r="C89" s="41" t="s">
        <v>24</v>
      </c>
      <c r="D89" s="79"/>
      <c r="E89" s="92">
        <v>100</v>
      </c>
      <c r="K89" s="4"/>
      <c r="L89" s="4"/>
      <c r="M89" s="4"/>
      <c r="N89" s="4"/>
    </row>
    <row r="90" spans="1:14" ht="12.75">
      <c r="A90" s="64" t="s">
        <v>39</v>
      </c>
      <c r="B90" s="42" t="s">
        <v>121</v>
      </c>
      <c r="C90" s="41" t="s">
        <v>24</v>
      </c>
      <c r="D90" s="79">
        <v>30</v>
      </c>
      <c r="E90" s="92"/>
      <c r="K90" s="4"/>
      <c r="L90" s="4"/>
      <c r="M90" s="4"/>
      <c r="N90" s="4"/>
    </row>
    <row r="91" spans="1:14" ht="12.75">
      <c r="A91" s="64" t="s">
        <v>41</v>
      </c>
      <c r="B91" s="42" t="s">
        <v>122</v>
      </c>
      <c r="C91" s="41" t="s">
        <v>24</v>
      </c>
      <c r="D91" s="79">
        <v>200</v>
      </c>
      <c r="E91" s="92"/>
      <c r="K91" s="4"/>
      <c r="L91" s="4"/>
      <c r="M91" s="4"/>
      <c r="N91" s="4"/>
    </row>
    <row r="92" spans="1:14" ht="12.75">
      <c r="A92" s="64" t="s">
        <v>43</v>
      </c>
      <c r="B92" s="42" t="s">
        <v>145</v>
      </c>
      <c r="C92" s="41" t="s">
        <v>24</v>
      </c>
      <c r="D92" s="79">
        <v>13</v>
      </c>
      <c r="E92" s="92">
        <v>13</v>
      </c>
      <c r="K92" s="4"/>
      <c r="L92" s="4"/>
      <c r="M92" s="4"/>
      <c r="N92" s="4"/>
    </row>
    <row r="93" spans="1:14" ht="12.75">
      <c r="A93" s="64" t="s">
        <v>44</v>
      </c>
      <c r="B93" s="42" t="s">
        <v>160</v>
      </c>
      <c r="C93" s="41" t="s">
        <v>24</v>
      </c>
      <c r="D93" s="79"/>
      <c r="E93" s="92">
        <v>50</v>
      </c>
      <c r="K93" s="4"/>
      <c r="L93" s="4"/>
      <c r="M93" s="4"/>
      <c r="N93" s="4"/>
    </row>
    <row r="94" spans="1:14" ht="12.75">
      <c r="A94" s="64" t="s">
        <v>46</v>
      </c>
      <c r="B94" s="42" t="s">
        <v>146</v>
      </c>
      <c r="C94" s="41" t="s">
        <v>24</v>
      </c>
      <c r="D94" s="79">
        <v>50</v>
      </c>
      <c r="E94" s="92"/>
      <c r="K94" s="4"/>
      <c r="L94" s="4"/>
      <c r="M94" s="4"/>
      <c r="N94" s="4"/>
    </row>
    <row r="95" spans="1:14" ht="12.75">
      <c r="A95" s="64" t="s">
        <v>112</v>
      </c>
      <c r="B95" s="42" t="s">
        <v>147</v>
      </c>
      <c r="C95" s="41" t="s">
        <v>24</v>
      </c>
      <c r="D95" s="79">
        <v>20</v>
      </c>
      <c r="E95" s="92"/>
      <c r="K95" s="4"/>
      <c r="L95" s="4"/>
      <c r="M95" s="4"/>
      <c r="N95" s="4"/>
    </row>
    <row r="96" spans="1:14" ht="12.75">
      <c r="A96" s="64" t="s">
        <v>113</v>
      </c>
      <c r="B96" s="42" t="s">
        <v>148</v>
      </c>
      <c r="C96" s="41" t="s">
        <v>24</v>
      </c>
      <c r="D96" s="79">
        <v>30</v>
      </c>
      <c r="E96" s="92"/>
      <c r="K96" s="4"/>
      <c r="L96" s="4"/>
      <c r="M96" s="4"/>
      <c r="N96" s="4"/>
    </row>
    <row r="97" spans="1:14" ht="14.25" customHeight="1">
      <c r="A97" s="64" t="s">
        <v>114</v>
      </c>
      <c r="B97" s="42" t="s">
        <v>149</v>
      </c>
      <c r="C97" s="41" t="s">
        <v>24</v>
      </c>
      <c r="D97" s="79">
        <v>50</v>
      </c>
      <c r="E97" s="92">
        <v>25</v>
      </c>
      <c r="K97" s="4"/>
      <c r="L97" s="4"/>
      <c r="M97" s="4"/>
      <c r="N97" s="4"/>
    </row>
    <row r="98" spans="1:14" ht="12.75">
      <c r="A98" s="64" t="s">
        <v>115</v>
      </c>
      <c r="B98" s="42" t="s">
        <v>123</v>
      </c>
      <c r="C98" s="41" t="s">
        <v>24</v>
      </c>
      <c r="D98" s="79">
        <v>100</v>
      </c>
      <c r="E98" s="92"/>
      <c r="K98" s="4"/>
      <c r="L98" s="4"/>
      <c r="M98" s="4"/>
      <c r="N98" s="4"/>
    </row>
    <row r="99" spans="1:14" ht="12.75">
      <c r="A99" s="64" t="s">
        <v>116</v>
      </c>
      <c r="B99" s="42" t="s">
        <v>150</v>
      </c>
      <c r="C99" s="41" t="s">
        <v>24</v>
      </c>
      <c r="D99" s="79">
        <v>150</v>
      </c>
      <c r="E99" s="92"/>
      <c r="K99" s="4"/>
      <c r="L99" s="4"/>
      <c r="M99" s="4"/>
      <c r="N99" s="4"/>
    </row>
    <row r="100" spans="1:14" ht="12.75">
      <c r="A100" s="64" t="s">
        <v>117</v>
      </c>
      <c r="B100" s="42" t="s">
        <v>151</v>
      </c>
      <c r="C100" s="41" t="s">
        <v>24</v>
      </c>
      <c r="D100" s="79">
        <v>100</v>
      </c>
      <c r="E100" s="92">
        <v>100</v>
      </c>
      <c r="K100" s="4"/>
      <c r="L100" s="4"/>
      <c r="M100" s="4"/>
      <c r="N100" s="4"/>
    </row>
    <row r="101" spans="1:14" ht="12.75">
      <c r="A101" s="64" t="s">
        <v>118</v>
      </c>
      <c r="B101" s="42" t="s">
        <v>152</v>
      </c>
      <c r="C101" s="41" t="s">
        <v>24</v>
      </c>
      <c r="D101" s="79">
        <v>100</v>
      </c>
      <c r="E101" s="92">
        <v>25</v>
      </c>
      <c r="K101" s="4"/>
      <c r="L101" s="4"/>
      <c r="M101" s="4"/>
      <c r="N101" s="4"/>
    </row>
    <row r="102" spans="1:14" ht="12.75">
      <c r="A102" s="64" t="s">
        <v>130</v>
      </c>
      <c r="B102" s="42" t="s">
        <v>161</v>
      </c>
      <c r="C102" s="41" t="s">
        <v>24</v>
      </c>
      <c r="D102" s="79"/>
      <c r="E102" s="92">
        <v>30</v>
      </c>
      <c r="K102" s="4"/>
      <c r="L102" s="4"/>
      <c r="M102" s="4"/>
      <c r="N102" s="4"/>
    </row>
    <row r="103" spans="1:14" ht="12.75">
      <c r="A103" s="64" t="s">
        <v>131</v>
      </c>
      <c r="B103" s="42" t="s">
        <v>153</v>
      </c>
      <c r="C103" s="41" t="s">
        <v>24</v>
      </c>
      <c r="D103" s="79">
        <v>2000</v>
      </c>
      <c r="E103" s="92"/>
      <c r="K103" s="4"/>
      <c r="L103" s="4"/>
      <c r="M103" s="4"/>
      <c r="N103" s="4"/>
    </row>
    <row r="104" spans="1:14" ht="12.75">
      <c r="A104" s="64" t="s">
        <v>132</v>
      </c>
      <c r="B104" s="42" t="s">
        <v>154</v>
      </c>
      <c r="C104" s="41" t="s">
        <v>24</v>
      </c>
      <c r="D104" s="79">
        <v>50</v>
      </c>
      <c r="E104" s="92"/>
      <c r="K104" s="4"/>
      <c r="L104" s="4"/>
      <c r="M104" s="4"/>
      <c r="N104" s="4"/>
    </row>
    <row r="105" spans="1:14" ht="12.75">
      <c r="A105" s="64" t="s">
        <v>133</v>
      </c>
      <c r="B105" s="42" t="s">
        <v>155</v>
      </c>
      <c r="C105" s="41" t="s">
        <v>24</v>
      </c>
      <c r="D105" s="79">
        <v>300</v>
      </c>
      <c r="E105" s="92"/>
      <c r="K105" s="4"/>
      <c r="L105" s="4"/>
      <c r="M105" s="4"/>
      <c r="N105" s="4"/>
    </row>
    <row r="106" spans="1:14" ht="12.75">
      <c r="A106" s="64" t="s">
        <v>134</v>
      </c>
      <c r="B106" s="42" t="s">
        <v>156</v>
      </c>
      <c r="C106" s="41" t="s">
        <v>24</v>
      </c>
      <c r="D106" s="79">
        <v>4500</v>
      </c>
      <c r="E106" s="92"/>
      <c r="K106" s="4"/>
      <c r="L106" s="4"/>
      <c r="M106" s="4"/>
      <c r="N106" s="4"/>
    </row>
    <row r="107" spans="1:14" ht="12.75">
      <c r="A107" s="64" t="s">
        <v>135</v>
      </c>
      <c r="B107" s="42" t="s">
        <v>157</v>
      </c>
      <c r="C107" s="41" t="s">
        <v>24</v>
      </c>
      <c r="D107" s="79">
        <v>13600</v>
      </c>
      <c r="E107" s="92">
        <v>50</v>
      </c>
      <c r="K107" s="4"/>
      <c r="L107" s="4"/>
      <c r="M107" s="4"/>
      <c r="N107" s="4"/>
    </row>
    <row r="108" spans="1:14" ht="12.75">
      <c r="A108" s="94" t="s">
        <v>136</v>
      </c>
      <c r="B108" s="95" t="s">
        <v>170</v>
      </c>
      <c r="C108" s="96" t="s">
        <v>24</v>
      </c>
      <c r="D108" s="97">
        <v>5</v>
      </c>
      <c r="E108" s="98"/>
      <c r="K108" s="4"/>
      <c r="L108" s="4"/>
      <c r="M108" s="4"/>
      <c r="N108" s="4"/>
    </row>
    <row r="109" spans="1:14" ht="13.5" thickBot="1">
      <c r="A109" s="126" t="s">
        <v>173</v>
      </c>
      <c r="B109" s="127" t="s">
        <v>174</v>
      </c>
      <c r="C109" s="128" t="s">
        <v>24</v>
      </c>
      <c r="D109" s="128"/>
      <c r="E109" s="129">
        <v>2</v>
      </c>
      <c r="K109" s="4"/>
      <c r="L109" s="4"/>
      <c r="M109" s="4"/>
      <c r="N109" s="4"/>
    </row>
    <row r="110" spans="1:14" ht="12.75">
      <c r="A110" s="11"/>
      <c r="C110" s="11"/>
      <c r="D110" s="11"/>
      <c r="E110" s="11"/>
      <c r="K110" s="4"/>
      <c r="L110" s="4"/>
      <c r="M110" s="4"/>
      <c r="N110" s="4"/>
    </row>
    <row r="111" spans="1:14" ht="15">
      <c r="A111" s="10" t="s">
        <v>85</v>
      </c>
      <c r="K111" s="4"/>
      <c r="L111" s="4"/>
      <c r="M111" s="4"/>
      <c r="N111" s="4"/>
    </row>
    <row r="112" spans="1:14" ht="13.5" thickBot="1">
      <c r="A112" s="3" t="s">
        <v>86</v>
      </c>
      <c r="K112" s="4"/>
      <c r="L112" s="4"/>
      <c r="M112" s="4"/>
      <c r="N112" s="4"/>
    </row>
    <row r="113" spans="1:14" s="5" customFormat="1" ht="9.75" customHeight="1">
      <c r="A113" s="399" t="s">
        <v>126</v>
      </c>
      <c r="B113" s="401" t="s">
        <v>4</v>
      </c>
      <c r="C113" s="403" t="s">
        <v>127</v>
      </c>
      <c r="D113" s="410" t="s">
        <v>143</v>
      </c>
      <c r="E113" s="412" t="s">
        <v>158</v>
      </c>
      <c r="F113" s="6"/>
      <c r="I113" s="6"/>
      <c r="J113" s="6"/>
      <c r="K113" s="6"/>
      <c r="L113" s="6"/>
      <c r="M113" s="6"/>
      <c r="N113" s="6"/>
    </row>
    <row r="114" spans="1:14" s="5" customFormat="1" ht="17.25" customHeight="1" thickBot="1">
      <c r="A114" s="400"/>
      <c r="B114" s="402"/>
      <c r="C114" s="404"/>
      <c r="D114" s="423"/>
      <c r="E114" s="414"/>
      <c r="F114" s="6"/>
      <c r="I114" s="6"/>
      <c r="J114" s="6"/>
      <c r="K114" s="6"/>
      <c r="L114" s="6"/>
      <c r="M114" s="6"/>
      <c r="N114" s="6"/>
    </row>
    <row r="115" spans="1:14" s="5" customFormat="1" ht="29.25" customHeight="1" thickTop="1">
      <c r="A115" s="48" t="s">
        <v>5</v>
      </c>
      <c r="B115" s="36" t="s">
        <v>87</v>
      </c>
      <c r="C115" s="21" t="s">
        <v>24</v>
      </c>
      <c r="D115" s="85">
        <v>81954</v>
      </c>
      <c r="E115" s="84">
        <v>10266</v>
      </c>
      <c r="F115" s="6"/>
      <c r="I115" s="6"/>
      <c r="J115" s="6"/>
      <c r="K115" s="6"/>
      <c r="L115" s="6"/>
      <c r="M115" s="6"/>
      <c r="N115" s="6"/>
    </row>
    <row r="116" spans="1:14" s="5" customFormat="1" ht="27" customHeight="1">
      <c r="A116" s="43" t="s">
        <v>8</v>
      </c>
      <c r="B116" s="32" t="s">
        <v>88</v>
      </c>
      <c r="C116" s="15" t="s">
        <v>24</v>
      </c>
      <c r="D116" s="80">
        <v>47297</v>
      </c>
      <c r="E116" s="33">
        <v>7845</v>
      </c>
      <c r="F116" s="6"/>
      <c r="I116" s="6"/>
      <c r="J116" s="6"/>
      <c r="K116" s="6"/>
      <c r="L116" s="6"/>
      <c r="M116" s="6"/>
      <c r="N116" s="6"/>
    </row>
    <row r="117" spans="1:14" s="5" customFormat="1" ht="28.5" customHeight="1">
      <c r="A117" s="43" t="s">
        <v>11</v>
      </c>
      <c r="B117" s="32" t="s">
        <v>89</v>
      </c>
      <c r="C117" s="15" t="s">
        <v>24</v>
      </c>
      <c r="D117" s="80">
        <v>46154</v>
      </c>
      <c r="E117" s="33">
        <v>17688</v>
      </c>
      <c r="F117" s="6"/>
      <c r="I117" s="6"/>
      <c r="J117" s="6"/>
      <c r="K117" s="6"/>
      <c r="L117" s="6"/>
      <c r="M117" s="6"/>
      <c r="N117" s="6"/>
    </row>
    <row r="118" spans="1:14" s="5" customFormat="1" ht="12.75">
      <c r="A118" s="43" t="s">
        <v>68</v>
      </c>
      <c r="B118" s="32" t="s">
        <v>90</v>
      </c>
      <c r="C118" s="15" t="s">
        <v>24</v>
      </c>
      <c r="D118" s="80">
        <v>0</v>
      </c>
      <c r="E118" s="33">
        <v>0</v>
      </c>
      <c r="F118" s="6"/>
      <c r="I118" s="6"/>
      <c r="J118" s="6"/>
      <c r="K118" s="6"/>
      <c r="L118" s="6"/>
      <c r="M118" s="6"/>
      <c r="N118" s="6"/>
    </row>
    <row r="119" spans="1:14" s="5" customFormat="1" ht="25.5" customHeight="1">
      <c r="A119" s="43" t="s">
        <v>13</v>
      </c>
      <c r="B119" s="32" t="s">
        <v>91</v>
      </c>
      <c r="C119" s="15" t="s">
        <v>92</v>
      </c>
      <c r="D119" s="80">
        <v>10</v>
      </c>
      <c r="E119" s="33">
        <v>1</v>
      </c>
      <c r="F119" s="6"/>
      <c r="I119" s="6"/>
      <c r="J119" s="6"/>
      <c r="K119" s="6"/>
      <c r="L119" s="6"/>
      <c r="M119" s="6"/>
      <c r="N119" s="6"/>
    </row>
    <row r="120" spans="1:14" s="5" customFormat="1" ht="12.75">
      <c r="A120" s="43" t="s">
        <v>15</v>
      </c>
      <c r="B120" s="32" t="s">
        <v>93</v>
      </c>
      <c r="C120" s="15" t="s">
        <v>24</v>
      </c>
      <c r="D120" s="76">
        <v>41210</v>
      </c>
      <c r="E120" s="27">
        <v>1496</v>
      </c>
      <c r="F120" s="6"/>
      <c r="I120" s="6"/>
      <c r="J120" s="6"/>
      <c r="K120" s="6"/>
      <c r="L120" s="6"/>
      <c r="M120" s="6"/>
      <c r="N120" s="6"/>
    </row>
    <row r="121" spans="1:14" s="5" customFormat="1" ht="12.75">
      <c r="A121" s="43" t="s">
        <v>18</v>
      </c>
      <c r="B121" s="32" t="s">
        <v>94</v>
      </c>
      <c r="C121" s="15" t="s">
        <v>24</v>
      </c>
      <c r="D121" s="76">
        <v>46182</v>
      </c>
      <c r="E121" s="27">
        <v>20423</v>
      </c>
      <c r="F121" s="6"/>
      <c r="I121" s="6"/>
      <c r="J121" s="6"/>
      <c r="K121" s="6"/>
      <c r="L121" s="6"/>
      <c r="M121" s="6"/>
      <c r="N121" s="6"/>
    </row>
    <row r="122" spans="1:14" s="5" customFormat="1" ht="13.5" thickBot="1">
      <c r="A122" s="44" t="s">
        <v>20</v>
      </c>
      <c r="B122" s="45" t="s">
        <v>95</v>
      </c>
      <c r="C122" s="46" t="s">
        <v>24</v>
      </c>
      <c r="D122" s="81">
        <v>262797</v>
      </c>
      <c r="E122" s="47">
        <v>57718</v>
      </c>
      <c r="I122" s="17"/>
      <c r="J122" s="6"/>
      <c r="K122" s="6"/>
      <c r="L122" s="6"/>
      <c r="M122" s="6"/>
      <c r="N122" s="6"/>
    </row>
    <row r="123" spans="2:14" ht="12.75">
      <c r="B123" s="12"/>
      <c r="C123" s="11"/>
      <c r="D123" s="11"/>
      <c r="K123" s="4"/>
      <c r="L123" s="4"/>
      <c r="M123" s="4"/>
      <c r="N123" s="4"/>
    </row>
    <row r="124" spans="1:14" ht="15">
      <c r="A124" s="125" t="s">
        <v>96</v>
      </c>
      <c r="B124" s="54"/>
      <c r="C124" s="54"/>
      <c r="D124" s="55"/>
      <c r="E124" s="55"/>
      <c r="K124" s="4"/>
      <c r="L124" s="4"/>
      <c r="M124" s="4"/>
      <c r="N124" s="4"/>
    </row>
    <row r="125" spans="1:14" ht="13.5" thickBot="1">
      <c r="A125" s="56" t="s">
        <v>97</v>
      </c>
      <c r="B125" s="57"/>
      <c r="C125" s="57"/>
      <c r="D125" s="58"/>
      <c r="E125" s="58"/>
      <c r="K125" s="4"/>
      <c r="L125" s="4"/>
      <c r="M125" s="4"/>
      <c r="N125" s="4"/>
    </row>
    <row r="126" spans="1:14" s="5" customFormat="1" ht="9.75" customHeight="1">
      <c r="A126" s="399" t="s">
        <v>126</v>
      </c>
      <c r="B126" s="401" t="s">
        <v>4</v>
      </c>
      <c r="C126" s="403" t="s">
        <v>127</v>
      </c>
      <c r="D126" s="410" t="s">
        <v>143</v>
      </c>
      <c r="E126" s="412" t="s">
        <v>158</v>
      </c>
      <c r="F126" s="6"/>
      <c r="I126" s="6"/>
      <c r="J126" s="6"/>
      <c r="K126" s="6"/>
      <c r="L126" s="6"/>
      <c r="M126" s="6"/>
      <c r="N126" s="6"/>
    </row>
    <row r="127" spans="1:14" s="5" customFormat="1" ht="17.25" customHeight="1" thickBot="1">
      <c r="A127" s="400"/>
      <c r="B127" s="402"/>
      <c r="C127" s="404"/>
      <c r="D127" s="423"/>
      <c r="E127" s="414"/>
      <c r="F127" s="6"/>
      <c r="I127" s="65"/>
      <c r="J127" s="6"/>
      <c r="K127" s="6"/>
      <c r="L127" s="6"/>
      <c r="M127" s="6"/>
      <c r="N127" s="6"/>
    </row>
    <row r="128" spans="1:14" s="5" customFormat="1" ht="26.25" customHeight="1" thickTop="1">
      <c r="A128" s="48" t="s">
        <v>5</v>
      </c>
      <c r="B128" s="36" t="s">
        <v>98</v>
      </c>
      <c r="C128" s="21" t="s">
        <v>99</v>
      </c>
      <c r="D128" s="82">
        <v>91</v>
      </c>
      <c r="E128" s="93">
        <v>89</v>
      </c>
      <c r="F128" s="6"/>
      <c r="I128" s="66"/>
      <c r="J128" s="6"/>
      <c r="K128" s="6"/>
      <c r="L128" s="6"/>
      <c r="M128" s="6"/>
      <c r="N128" s="6"/>
    </row>
    <row r="129" spans="1:14" s="5" customFormat="1" ht="25.5">
      <c r="A129" s="43" t="s">
        <v>8</v>
      </c>
      <c r="B129" s="32" t="s">
        <v>100</v>
      </c>
      <c r="C129" s="15" t="s">
        <v>92</v>
      </c>
      <c r="D129" s="80">
        <v>11234</v>
      </c>
      <c r="E129" s="33">
        <v>11217</v>
      </c>
      <c r="F129" s="6"/>
      <c r="H129" s="121"/>
      <c r="I129" s="66"/>
      <c r="J129" s="6"/>
      <c r="K129" s="6"/>
      <c r="L129" s="6"/>
      <c r="M129" s="6"/>
      <c r="N129" s="6"/>
    </row>
    <row r="130" spans="1:14" s="5" customFormat="1" ht="25.5">
      <c r="A130" s="43" t="s">
        <v>11</v>
      </c>
      <c r="B130" s="32" t="s">
        <v>101</v>
      </c>
      <c r="C130" s="15" t="s">
        <v>92</v>
      </c>
      <c r="D130" s="76">
        <v>6012</v>
      </c>
      <c r="E130" s="27">
        <v>6366</v>
      </c>
      <c r="F130" s="6"/>
      <c r="I130" s="66"/>
      <c r="J130" s="6"/>
      <c r="K130" s="6"/>
      <c r="L130" s="6"/>
      <c r="M130" s="6"/>
      <c r="N130" s="6"/>
    </row>
    <row r="131" spans="1:14" s="5" customFormat="1" ht="12.75">
      <c r="A131" s="43" t="s">
        <v>68</v>
      </c>
      <c r="B131" s="32" t="s">
        <v>102</v>
      </c>
      <c r="C131" s="15" t="s">
        <v>92</v>
      </c>
      <c r="D131" s="83">
        <v>743</v>
      </c>
      <c r="E131" s="16">
        <v>678</v>
      </c>
      <c r="F131" s="6"/>
      <c r="I131" s="66"/>
      <c r="J131" s="6"/>
      <c r="K131" s="6"/>
      <c r="L131" s="6"/>
      <c r="M131" s="6"/>
      <c r="N131" s="6"/>
    </row>
    <row r="132" spans="1:14" s="5" customFormat="1" ht="12.75">
      <c r="A132" s="43" t="s">
        <v>13</v>
      </c>
      <c r="B132" s="32" t="s">
        <v>103</v>
      </c>
      <c r="C132" s="15" t="s">
        <v>144</v>
      </c>
      <c r="D132" s="83">
        <v>29.1</v>
      </c>
      <c r="E132" s="16">
        <v>29.1</v>
      </c>
      <c r="F132" s="6"/>
      <c r="I132" s="23"/>
      <c r="J132" s="6"/>
      <c r="K132" s="6"/>
      <c r="L132" s="6"/>
      <c r="M132" s="6"/>
      <c r="N132" s="6"/>
    </row>
    <row r="133" spans="1:14" s="5" customFormat="1" ht="25.5">
      <c r="A133" s="43" t="s">
        <v>15</v>
      </c>
      <c r="B133" s="32" t="s">
        <v>104</v>
      </c>
      <c r="C133" s="15" t="s">
        <v>92</v>
      </c>
      <c r="D133" s="83">
        <v>99</v>
      </c>
      <c r="E133" s="16">
        <v>99</v>
      </c>
      <c r="F133" s="6"/>
      <c r="I133" s="23"/>
      <c r="J133" s="6"/>
      <c r="K133" s="6"/>
      <c r="L133" s="6"/>
      <c r="M133" s="6"/>
      <c r="N133" s="6"/>
    </row>
    <row r="134" spans="1:14" s="5" customFormat="1" ht="26.25" thickBot="1">
      <c r="A134" s="44" t="s">
        <v>18</v>
      </c>
      <c r="B134" s="45" t="s">
        <v>105</v>
      </c>
      <c r="C134" s="46" t="s">
        <v>92</v>
      </c>
      <c r="D134" s="77">
        <v>7686</v>
      </c>
      <c r="E134" s="49">
        <v>7686</v>
      </c>
      <c r="F134" s="6"/>
      <c r="I134" s="23"/>
      <c r="J134" s="6"/>
      <c r="K134" s="6"/>
      <c r="L134" s="6"/>
      <c r="M134" s="6"/>
      <c r="N134" s="6"/>
    </row>
    <row r="135" spans="2:4" ht="12.75">
      <c r="B135" s="12"/>
      <c r="C135" s="11"/>
      <c r="D135" s="11"/>
    </row>
    <row r="136" ht="15">
      <c r="A136" s="10" t="s">
        <v>106</v>
      </c>
    </row>
    <row r="137" ht="13.5" thickBot="1">
      <c r="A137" s="3" t="s">
        <v>107</v>
      </c>
    </row>
    <row r="138" spans="1:10" s="5" customFormat="1" ht="26.25" thickBot="1">
      <c r="A138" s="30" t="s">
        <v>124</v>
      </c>
      <c r="B138" s="28" t="s">
        <v>108</v>
      </c>
      <c r="C138" s="28" t="s">
        <v>109</v>
      </c>
      <c r="D138" s="28" t="s">
        <v>110</v>
      </c>
      <c r="E138" s="29" t="s">
        <v>111</v>
      </c>
      <c r="F138" s="6"/>
      <c r="G138" s="6"/>
      <c r="H138" s="6"/>
      <c r="I138" s="6"/>
      <c r="J138" s="6"/>
    </row>
    <row r="139" spans="1:10" s="5" customFormat="1" ht="13.5" thickTop="1">
      <c r="A139" s="20"/>
      <c r="B139" s="21"/>
      <c r="C139" s="21"/>
      <c r="D139" s="21"/>
      <c r="E139" s="22"/>
      <c r="F139" s="6"/>
      <c r="G139" s="6"/>
      <c r="H139" s="6"/>
      <c r="I139" s="6"/>
      <c r="J139" s="6"/>
    </row>
    <row r="140" spans="1:14" s="5" customFormat="1" ht="13.5" thickBot="1">
      <c r="A140" s="420" t="s">
        <v>129</v>
      </c>
      <c r="B140" s="421"/>
      <c r="C140" s="421"/>
      <c r="D140" s="421"/>
      <c r="E140" s="422"/>
      <c r="F140" s="6"/>
      <c r="G140" s="6"/>
      <c r="H140" s="6"/>
      <c r="I140" s="65"/>
      <c r="J140" s="65"/>
      <c r="K140" s="286"/>
      <c r="L140" s="286"/>
      <c r="M140" s="286"/>
      <c r="N140" s="286"/>
    </row>
    <row r="141" spans="1:14" ht="12.75">
      <c r="A141" s="11"/>
      <c r="B141" s="12"/>
      <c r="C141" s="12"/>
      <c r="D141" s="14"/>
      <c r="I141" s="55"/>
      <c r="J141" s="55"/>
      <c r="K141" s="54"/>
      <c r="L141" s="54"/>
      <c r="M141" s="54"/>
      <c r="N141" s="54"/>
    </row>
    <row r="142" spans="1:14" ht="15">
      <c r="A142" s="10" t="s">
        <v>175</v>
      </c>
      <c r="C142" s="101"/>
      <c r="G142"/>
      <c r="H142"/>
      <c r="I142" s="287"/>
      <c r="J142" s="55"/>
      <c r="K142" s="54"/>
      <c r="L142" s="54"/>
      <c r="M142" s="54"/>
      <c r="N142" s="54"/>
    </row>
    <row r="143" spans="1:14" ht="13.5" thickBot="1">
      <c r="A143" s="3" t="s">
        <v>176</v>
      </c>
      <c r="G143"/>
      <c r="H143" s="287"/>
      <c r="I143" s="287"/>
      <c r="J143" s="55"/>
      <c r="K143" s="54"/>
      <c r="L143" s="54"/>
      <c r="M143" s="54"/>
      <c r="N143" s="54"/>
    </row>
    <row r="144" spans="1:14" ht="84" customHeight="1">
      <c r="A144" s="102" t="s">
        <v>177</v>
      </c>
      <c r="B144" s="102" t="s">
        <v>178</v>
      </c>
      <c r="C144" s="102" t="s">
        <v>179</v>
      </c>
      <c r="D144" s="102" t="s">
        <v>180</v>
      </c>
      <c r="E144" s="102" t="s">
        <v>181</v>
      </c>
      <c r="F144" s="103" t="s">
        <v>182</v>
      </c>
      <c r="G144"/>
      <c r="H144" s="23"/>
      <c r="I144" s="288"/>
      <c r="J144" s="288"/>
      <c r="K144" s="288"/>
      <c r="L144" s="288"/>
      <c r="M144" s="288"/>
      <c r="N144" s="23"/>
    </row>
    <row r="145" spans="1:14" ht="12.75">
      <c r="A145" s="304" t="s">
        <v>183</v>
      </c>
      <c r="B145" s="384">
        <v>299</v>
      </c>
      <c r="C145" s="384">
        <v>0</v>
      </c>
      <c r="D145" s="384">
        <v>0</v>
      </c>
      <c r="E145" s="384">
        <v>43845</v>
      </c>
      <c r="F145" s="424">
        <v>9843</v>
      </c>
      <c r="G145"/>
      <c r="H145" s="303"/>
      <c r="I145" s="289"/>
      <c r="J145" s="381"/>
      <c r="K145" s="381"/>
      <c r="L145" s="381"/>
      <c r="M145" s="381"/>
      <c r="N145" s="381"/>
    </row>
    <row r="146" spans="1:14" ht="12.75">
      <c r="A146" s="305" t="s">
        <v>184</v>
      </c>
      <c r="B146" s="385"/>
      <c r="C146" s="384"/>
      <c r="D146" s="384"/>
      <c r="E146" s="384"/>
      <c r="F146" s="424"/>
      <c r="G146"/>
      <c r="H146" s="303"/>
      <c r="I146" s="289"/>
      <c r="J146" s="386"/>
      <c r="K146" s="381"/>
      <c r="L146" s="381"/>
      <c r="M146" s="381"/>
      <c r="N146" s="381"/>
    </row>
    <row r="147" spans="1:14" ht="12.75">
      <c r="A147" s="305" t="s">
        <v>185</v>
      </c>
      <c r="B147" s="385"/>
      <c r="C147" s="384"/>
      <c r="D147" s="384"/>
      <c r="E147" s="384"/>
      <c r="F147" s="424"/>
      <c r="G147"/>
      <c r="H147" s="303"/>
      <c r="I147" s="289"/>
      <c r="J147" s="386"/>
      <c r="K147" s="381"/>
      <c r="L147" s="381"/>
      <c r="M147" s="381"/>
      <c r="N147" s="381"/>
    </row>
    <row r="148" spans="1:14" ht="12.75">
      <c r="A148" s="305" t="s">
        <v>186</v>
      </c>
      <c r="B148" s="385"/>
      <c r="C148" s="384"/>
      <c r="D148" s="384"/>
      <c r="E148" s="384"/>
      <c r="F148" s="424"/>
      <c r="G148"/>
      <c r="H148" s="303"/>
      <c r="I148" s="289"/>
      <c r="J148" s="386"/>
      <c r="K148" s="381"/>
      <c r="L148" s="381"/>
      <c r="M148" s="381"/>
      <c r="N148" s="381"/>
    </row>
    <row r="149" spans="1:14" ht="12.75">
      <c r="A149" s="305" t="s">
        <v>187</v>
      </c>
      <c r="B149" s="385"/>
      <c r="C149" s="384"/>
      <c r="D149" s="384"/>
      <c r="E149" s="384"/>
      <c r="F149" s="424"/>
      <c r="G149"/>
      <c r="H149" s="303"/>
      <c r="I149" s="289"/>
      <c r="J149" s="386"/>
      <c r="K149" s="381"/>
      <c r="L149" s="381"/>
      <c r="M149" s="381"/>
      <c r="N149" s="381"/>
    </row>
    <row r="150" spans="1:14" ht="12.75">
      <c r="A150" s="305" t="s">
        <v>188</v>
      </c>
      <c r="B150" s="385"/>
      <c r="C150" s="384"/>
      <c r="D150" s="384"/>
      <c r="E150" s="384"/>
      <c r="F150" s="424"/>
      <c r="G150"/>
      <c r="H150" s="303"/>
      <c r="I150" s="289"/>
      <c r="J150" s="386"/>
      <c r="K150" s="381"/>
      <c r="L150" s="381"/>
      <c r="M150" s="381"/>
      <c r="N150" s="381"/>
    </row>
    <row r="151" spans="1:14" ht="12.75">
      <c r="A151" s="305" t="s">
        <v>189</v>
      </c>
      <c r="B151" s="385"/>
      <c r="C151" s="384"/>
      <c r="D151" s="384"/>
      <c r="E151" s="384"/>
      <c r="F151" s="424"/>
      <c r="G151"/>
      <c r="H151" s="303"/>
      <c r="I151" s="289"/>
      <c r="J151" s="386"/>
      <c r="K151" s="381"/>
      <c r="L151" s="381"/>
      <c r="M151" s="381"/>
      <c r="N151" s="381"/>
    </row>
    <row r="152" spans="1:14" ht="12.75">
      <c r="A152" s="305" t="s">
        <v>190</v>
      </c>
      <c r="B152" s="385"/>
      <c r="C152" s="384"/>
      <c r="D152" s="384"/>
      <c r="E152" s="384"/>
      <c r="F152" s="424"/>
      <c r="G152"/>
      <c r="H152" s="303"/>
      <c r="I152" s="289"/>
      <c r="J152" s="386"/>
      <c r="K152" s="381"/>
      <c r="L152" s="381"/>
      <c r="M152" s="381"/>
      <c r="N152" s="381"/>
    </row>
    <row r="153" spans="1:14" ht="12.75">
      <c r="A153" s="305" t="s">
        <v>191</v>
      </c>
      <c r="B153" s="385"/>
      <c r="C153" s="384"/>
      <c r="D153" s="384"/>
      <c r="E153" s="384"/>
      <c r="F153" s="424"/>
      <c r="G153"/>
      <c r="H153" s="303"/>
      <c r="I153" s="289"/>
      <c r="J153" s="386"/>
      <c r="K153" s="381"/>
      <c r="L153" s="381"/>
      <c r="M153" s="381"/>
      <c r="N153" s="381"/>
    </row>
    <row r="154" spans="1:14" ht="12.75">
      <c r="A154" s="306" t="s">
        <v>192</v>
      </c>
      <c r="B154" s="385"/>
      <c r="C154" s="384"/>
      <c r="D154" s="384"/>
      <c r="E154" s="384"/>
      <c r="F154" s="424"/>
      <c r="G154"/>
      <c r="H154" s="303"/>
      <c r="I154" s="289"/>
      <c r="J154" s="386"/>
      <c r="K154" s="381"/>
      <c r="L154" s="381"/>
      <c r="M154" s="381"/>
      <c r="N154" s="381"/>
    </row>
    <row r="155" spans="1:14" ht="12.75">
      <c r="A155" s="307" t="s">
        <v>193</v>
      </c>
      <c r="B155" s="308">
        <v>224</v>
      </c>
      <c r="C155" s="308">
        <v>0</v>
      </c>
      <c r="D155" s="308">
        <v>0</v>
      </c>
      <c r="E155" s="308">
        <v>15691</v>
      </c>
      <c r="F155" s="309">
        <v>3930</v>
      </c>
      <c r="G155"/>
      <c r="H155" s="287"/>
      <c r="I155" s="109"/>
      <c r="J155" s="290"/>
      <c r="K155" s="290"/>
      <c r="L155" s="290"/>
      <c r="M155" s="290"/>
      <c r="N155" s="290"/>
    </row>
    <row r="156" spans="1:14" ht="12.75">
      <c r="A156" s="106" t="s">
        <v>194</v>
      </c>
      <c r="B156" s="375">
        <v>23</v>
      </c>
      <c r="C156" s="375">
        <v>3</v>
      </c>
      <c r="D156" s="375">
        <v>0</v>
      </c>
      <c r="E156" s="375">
        <v>3593</v>
      </c>
      <c r="F156" s="425">
        <v>799</v>
      </c>
      <c r="G156"/>
      <c r="H156" s="287"/>
      <c r="I156" s="104"/>
      <c r="J156" s="381"/>
      <c r="K156" s="381"/>
      <c r="L156" s="381"/>
      <c r="M156" s="381"/>
      <c r="N156" s="381"/>
    </row>
    <row r="157" spans="1:14" ht="12.75">
      <c r="A157" s="107" t="s">
        <v>195</v>
      </c>
      <c r="B157" s="376"/>
      <c r="C157" s="376"/>
      <c r="D157" s="376"/>
      <c r="E157" s="376"/>
      <c r="F157" s="426"/>
      <c r="G157"/>
      <c r="H157" s="287"/>
      <c r="I157" s="104"/>
      <c r="J157" s="381"/>
      <c r="K157" s="381"/>
      <c r="L157" s="381"/>
      <c r="M157" s="381"/>
      <c r="N157" s="381"/>
    </row>
    <row r="158" spans="1:14" ht="12.75">
      <c r="A158" s="107" t="s">
        <v>196</v>
      </c>
      <c r="B158" s="376"/>
      <c r="C158" s="376"/>
      <c r="D158" s="376"/>
      <c r="E158" s="376"/>
      <c r="F158" s="426"/>
      <c r="G158"/>
      <c r="H158" s="287"/>
      <c r="I158" s="104"/>
      <c r="J158" s="381"/>
      <c r="K158" s="381"/>
      <c r="L158" s="381"/>
      <c r="M158" s="381"/>
      <c r="N158" s="381"/>
    </row>
    <row r="159" spans="1:14" ht="12.75">
      <c r="A159" s="107" t="s">
        <v>197</v>
      </c>
      <c r="B159" s="376"/>
      <c r="C159" s="376"/>
      <c r="D159" s="376"/>
      <c r="E159" s="376"/>
      <c r="F159" s="426"/>
      <c r="G159"/>
      <c r="H159" s="287"/>
      <c r="I159" s="104"/>
      <c r="J159" s="381"/>
      <c r="K159" s="381"/>
      <c r="L159" s="381"/>
      <c r="M159" s="381"/>
      <c r="N159" s="381"/>
    </row>
    <row r="160" spans="1:14" ht="12.75">
      <c r="A160" s="107" t="s">
        <v>198</v>
      </c>
      <c r="B160" s="376"/>
      <c r="C160" s="376"/>
      <c r="D160" s="376"/>
      <c r="E160" s="376"/>
      <c r="F160" s="426"/>
      <c r="G160"/>
      <c r="H160" s="287"/>
      <c r="I160" s="104"/>
      <c r="J160" s="381"/>
      <c r="K160" s="381"/>
      <c r="L160" s="381"/>
      <c r="M160" s="381"/>
      <c r="N160" s="381"/>
    </row>
    <row r="161" spans="1:14" ht="12.75">
      <c r="A161" s="108" t="s">
        <v>199</v>
      </c>
      <c r="B161" s="377"/>
      <c r="C161" s="377"/>
      <c r="D161" s="377"/>
      <c r="E161" s="377"/>
      <c r="F161" s="427"/>
      <c r="G161"/>
      <c r="H161" s="287"/>
      <c r="I161" s="104"/>
      <c r="J161" s="381"/>
      <c r="K161" s="381"/>
      <c r="L161" s="381"/>
      <c r="M161" s="381"/>
      <c r="N161" s="381"/>
    </row>
    <row r="162" spans="1:14" ht="12.75">
      <c r="A162" s="307" t="s">
        <v>200</v>
      </c>
      <c r="B162" s="308">
        <v>2</v>
      </c>
      <c r="C162" s="308">
        <v>2</v>
      </c>
      <c r="D162" s="308">
        <v>0</v>
      </c>
      <c r="E162" s="308">
        <v>335</v>
      </c>
      <c r="F162" s="309">
        <v>85</v>
      </c>
      <c r="G162"/>
      <c r="H162" s="287"/>
      <c r="I162" s="109"/>
      <c r="J162" s="290"/>
      <c r="K162" s="290"/>
      <c r="L162" s="290"/>
      <c r="M162" s="290"/>
      <c r="N162" s="290"/>
    </row>
    <row r="163" spans="1:14" ht="12.75">
      <c r="A163" s="106" t="s">
        <v>201</v>
      </c>
      <c r="B163" s="375">
        <v>248</v>
      </c>
      <c r="C163" s="375">
        <v>185</v>
      </c>
      <c r="D163" s="375">
        <v>0</v>
      </c>
      <c r="E163" s="375">
        <v>33024</v>
      </c>
      <c r="F163" s="425">
        <v>8105</v>
      </c>
      <c r="G163"/>
      <c r="H163" s="287"/>
      <c r="I163" s="104"/>
      <c r="J163" s="381"/>
      <c r="K163" s="381"/>
      <c r="L163" s="381"/>
      <c r="M163" s="381"/>
      <c r="N163" s="381"/>
    </row>
    <row r="164" spans="1:14" ht="12.75">
      <c r="A164" s="107" t="s">
        <v>202</v>
      </c>
      <c r="B164" s="376"/>
      <c r="C164" s="376"/>
      <c r="D164" s="376"/>
      <c r="E164" s="376"/>
      <c r="F164" s="426"/>
      <c r="G164"/>
      <c r="H164" s="287"/>
      <c r="I164" s="104"/>
      <c r="J164" s="381"/>
      <c r="K164" s="381"/>
      <c r="L164" s="381"/>
      <c r="M164" s="381"/>
      <c r="N164" s="381"/>
    </row>
    <row r="165" spans="1:14" ht="12.75">
      <c r="A165" s="107" t="s">
        <v>203</v>
      </c>
      <c r="B165" s="376"/>
      <c r="C165" s="376"/>
      <c r="D165" s="376"/>
      <c r="E165" s="376"/>
      <c r="F165" s="426"/>
      <c r="G165"/>
      <c r="H165" s="287"/>
      <c r="I165" s="104"/>
      <c r="J165" s="381"/>
      <c r="K165" s="381"/>
      <c r="L165" s="381"/>
      <c r="M165" s="381"/>
      <c r="N165" s="381"/>
    </row>
    <row r="166" spans="1:14" ht="12.75">
      <c r="A166" s="107" t="s">
        <v>204</v>
      </c>
      <c r="B166" s="376"/>
      <c r="C166" s="376"/>
      <c r="D166" s="376"/>
      <c r="E166" s="376"/>
      <c r="F166" s="426"/>
      <c r="G166"/>
      <c r="H166" s="287"/>
      <c r="I166" s="104"/>
      <c r="J166" s="381"/>
      <c r="K166" s="381"/>
      <c r="L166" s="381"/>
      <c r="M166" s="381"/>
      <c r="N166" s="381"/>
    </row>
    <row r="167" spans="1:14" ht="12.75">
      <c r="A167" s="107" t="s">
        <v>205</v>
      </c>
      <c r="B167" s="376"/>
      <c r="C167" s="376"/>
      <c r="D167" s="376"/>
      <c r="E167" s="376"/>
      <c r="F167" s="426"/>
      <c r="G167"/>
      <c r="H167" s="287"/>
      <c r="I167" s="104"/>
      <c r="J167" s="381"/>
      <c r="K167" s="381"/>
      <c r="L167" s="381"/>
      <c r="M167" s="381"/>
      <c r="N167" s="381"/>
    </row>
    <row r="168" spans="1:14" ht="12.75">
      <c r="A168" s="107" t="s">
        <v>206</v>
      </c>
      <c r="B168" s="376"/>
      <c r="C168" s="376"/>
      <c r="D168" s="376"/>
      <c r="E168" s="376"/>
      <c r="F168" s="426"/>
      <c r="G168"/>
      <c r="H168" s="287"/>
      <c r="I168" s="104"/>
      <c r="J168" s="381"/>
      <c r="K168" s="381"/>
      <c r="L168" s="381"/>
      <c r="M168" s="381"/>
      <c r="N168" s="381"/>
    </row>
    <row r="169" spans="1:14" ht="12.75">
      <c r="A169" s="107" t="s">
        <v>207</v>
      </c>
      <c r="B169" s="376"/>
      <c r="C169" s="376"/>
      <c r="D169" s="376"/>
      <c r="E169" s="376"/>
      <c r="F169" s="426"/>
      <c r="G169"/>
      <c r="H169" s="287"/>
      <c r="I169" s="104"/>
      <c r="J169" s="381"/>
      <c r="K169" s="381"/>
      <c r="L169" s="381"/>
      <c r="M169" s="381"/>
      <c r="N169" s="381"/>
    </row>
    <row r="170" spans="1:14" ht="12.75">
      <c r="A170" s="107" t="s">
        <v>208</v>
      </c>
      <c r="B170" s="376"/>
      <c r="C170" s="376"/>
      <c r="D170" s="376"/>
      <c r="E170" s="376"/>
      <c r="F170" s="426"/>
      <c r="G170"/>
      <c r="H170" s="287"/>
      <c r="I170" s="104"/>
      <c r="J170" s="381"/>
      <c r="K170" s="381"/>
      <c r="L170" s="381"/>
      <c r="M170" s="381"/>
      <c r="N170" s="381"/>
    </row>
    <row r="171" spans="1:14" ht="12.75">
      <c r="A171" s="107" t="s">
        <v>209</v>
      </c>
      <c r="B171" s="376"/>
      <c r="C171" s="376"/>
      <c r="D171" s="376"/>
      <c r="E171" s="376"/>
      <c r="F171" s="426"/>
      <c r="G171"/>
      <c r="H171" s="287"/>
      <c r="I171" s="104"/>
      <c r="J171" s="381"/>
      <c r="K171" s="381"/>
      <c r="L171" s="381"/>
      <c r="M171" s="381"/>
      <c r="N171" s="381"/>
    </row>
    <row r="172" spans="1:14" ht="12.75">
      <c r="A172" s="107" t="s">
        <v>210</v>
      </c>
      <c r="B172" s="376"/>
      <c r="C172" s="376"/>
      <c r="D172" s="376"/>
      <c r="E172" s="376"/>
      <c r="F172" s="426"/>
      <c r="G172"/>
      <c r="H172" s="287"/>
      <c r="I172" s="104"/>
      <c r="J172" s="381"/>
      <c r="K172" s="381"/>
      <c r="L172" s="381"/>
      <c r="M172" s="381"/>
      <c r="N172" s="381"/>
    </row>
    <row r="173" spans="1:14" ht="12.75">
      <c r="A173" s="108" t="s">
        <v>211</v>
      </c>
      <c r="B173" s="377"/>
      <c r="C173" s="377"/>
      <c r="D173" s="377"/>
      <c r="E173" s="377"/>
      <c r="F173" s="427"/>
      <c r="G173"/>
      <c r="H173" s="287"/>
      <c r="I173" s="104"/>
      <c r="J173" s="381"/>
      <c r="K173" s="381"/>
      <c r="L173" s="381"/>
      <c r="M173" s="381"/>
      <c r="N173" s="381"/>
    </row>
    <row r="174" spans="1:14" ht="12.75">
      <c r="A174" s="106" t="s">
        <v>212</v>
      </c>
      <c r="B174" s="375">
        <v>554</v>
      </c>
      <c r="C174" s="375">
        <v>339</v>
      </c>
      <c r="D174" s="375">
        <v>0</v>
      </c>
      <c r="E174" s="375">
        <v>75430.4</v>
      </c>
      <c r="F174" s="425">
        <v>18266</v>
      </c>
      <c r="G174"/>
      <c r="H174" s="287"/>
      <c r="I174" s="109"/>
      <c r="J174" s="380"/>
      <c r="K174" s="380"/>
      <c r="L174" s="380"/>
      <c r="M174" s="380"/>
      <c r="N174" s="380"/>
    </row>
    <row r="175" spans="1:14" ht="12.75">
      <c r="A175" s="107" t="s">
        <v>213</v>
      </c>
      <c r="B175" s="376"/>
      <c r="C175" s="376"/>
      <c r="D175" s="376"/>
      <c r="E175" s="376"/>
      <c r="F175" s="426"/>
      <c r="G175"/>
      <c r="H175" s="287"/>
      <c r="I175" s="109"/>
      <c r="J175" s="380"/>
      <c r="K175" s="380"/>
      <c r="L175" s="380"/>
      <c r="M175" s="380"/>
      <c r="N175" s="380"/>
    </row>
    <row r="176" spans="1:14" ht="12.75">
      <c r="A176" s="107" t="s">
        <v>214</v>
      </c>
      <c r="B176" s="376"/>
      <c r="C176" s="376"/>
      <c r="D176" s="376"/>
      <c r="E176" s="376"/>
      <c r="F176" s="426"/>
      <c r="G176"/>
      <c r="H176" s="287"/>
      <c r="I176" s="109"/>
      <c r="J176" s="380"/>
      <c r="K176" s="380"/>
      <c r="L176" s="380"/>
      <c r="M176" s="380"/>
      <c r="N176" s="380"/>
    </row>
    <row r="177" spans="1:14" ht="12.75">
      <c r="A177" s="107" t="s">
        <v>215</v>
      </c>
      <c r="B177" s="376"/>
      <c r="C177" s="376"/>
      <c r="D177" s="376"/>
      <c r="E177" s="376"/>
      <c r="F177" s="426"/>
      <c r="G177"/>
      <c r="H177" s="287"/>
      <c r="I177" s="109"/>
      <c r="J177" s="380"/>
      <c r="K177" s="380"/>
      <c r="L177" s="380"/>
      <c r="M177" s="380"/>
      <c r="N177" s="380"/>
    </row>
    <row r="178" spans="1:14" ht="12.75">
      <c r="A178" s="107" t="s">
        <v>216</v>
      </c>
      <c r="B178" s="376"/>
      <c r="C178" s="376"/>
      <c r="D178" s="376"/>
      <c r="E178" s="376"/>
      <c r="F178" s="426"/>
      <c r="G178"/>
      <c r="H178" s="287"/>
      <c r="I178" s="109"/>
      <c r="J178" s="380"/>
      <c r="K178" s="380"/>
      <c r="L178" s="380"/>
      <c r="M178" s="380"/>
      <c r="N178" s="380"/>
    </row>
    <row r="179" spans="1:14" ht="12.75">
      <c r="A179" s="107" t="s">
        <v>217</v>
      </c>
      <c r="B179" s="376"/>
      <c r="C179" s="376"/>
      <c r="D179" s="376"/>
      <c r="E179" s="376"/>
      <c r="F179" s="426"/>
      <c r="G179"/>
      <c r="H179" s="287"/>
      <c r="I179" s="109"/>
      <c r="J179" s="380"/>
      <c r="K179" s="380"/>
      <c r="L179" s="380"/>
      <c r="M179" s="380"/>
      <c r="N179" s="380"/>
    </row>
    <row r="180" spans="1:14" ht="12.75">
      <c r="A180" s="107" t="s">
        <v>218</v>
      </c>
      <c r="B180" s="376"/>
      <c r="C180" s="376"/>
      <c r="D180" s="376"/>
      <c r="E180" s="376"/>
      <c r="F180" s="426"/>
      <c r="G180"/>
      <c r="H180" s="287"/>
      <c r="I180" s="109"/>
      <c r="J180" s="380"/>
      <c r="K180" s="380"/>
      <c r="L180" s="380"/>
      <c r="M180" s="380"/>
      <c r="N180" s="380"/>
    </row>
    <row r="181" spans="1:14" ht="12.75">
      <c r="A181" s="107" t="s">
        <v>219</v>
      </c>
      <c r="B181" s="376"/>
      <c r="C181" s="376"/>
      <c r="D181" s="376"/>
      <c r="E181" s="376"/>
      <c r="F181" s="426"/>
      <c r="G181"/>
      <c r="H181" s="287"/>
      <c r="I181" s="109"/>
      <c r="J181" s="380"/>
      <c r="K181" s="380"/>
      <c r="L181" s="380"/>
      <c r="M181" s="380"/>
      <c r="N181" s="380"/>
    </row>
    <row r="182" spans="1:14" ht="12.75">
      <c r="A182" s="107" t="s">
        <v>220</v>
      </c>
      <c r="B182" s="376"/>
      <c r="C182" s="376"/>
      <c r="D182" s="376"/>
      <c r="E182" s="376"/>
      <c r="F182" s="426"/>
      <c r="G182"/>
      <c r="H182" s="287"/>
      <c r="I182" s="109"/>
      <c r="J182" s="380"/>
      <c r="K182" s="380"/>
      <c r="L182" s="380"/>
      <c r="M182" s="380"/>
      <c r="N182" s="380"/>
    </row>
    <row r="183" spans="1:14" ht="12.75">
      <c r="A183" s="107" t="s">
        <v>221</v>
      </c>
      <c r="B183" s="376"/>
      <c r="C183" s="376"/>
      <c r="D183" s="376"/>
      <c r="E183" s="376"/>
      <c r="F183" s="426"/>
      <c r="G183"/>
      <c r="H183" s="287"/>
      <c r="I183" s="109"/>
      <c r="J183" s="380"/>
      <c r="K183" s="380"/>
      <c r="L183" s="380"/>
      <c r="M183" s="380"/>
      <c r="N183" s="380"/>
    </row>
    <row r="184" spans="1:14" ht="12.75">
      <c r="A184" s="107" t="s">
        <v>222</v>
      </c>
      <c r="B184" s="376"/>
      <c r="C184" s="376"/>
      <c r="D184" s="376"/>
      <c r="E184" s="376"/>
      <c r="F184" s="426"/>
      <c r="H184" s="287"/>
      <c r="I184" s="109"/>
      <c r="J184" s="380"/>
      <c r="K184" s="380"/>
      <c r="L184" s="380"/>
      <c r="M184" s="380"/>
      <c r="N184" s="380"/>
    </row>
    <row r="185" spans="1:14" ht="12.75">
      <c r="A185" s="107" t="s">
        <v>223</v>
      </c>
      <c r="B185" s="376"/>
      <c r="C185" s="376"/>
      <c r="D185" s="376"/>
      <c r="E185" s="376"/>
      <c r="F185" s="426"/>
      <c r="H185" s="287"/>
      <c r="I185" s="109"/>
      <c r="J185" s="380"/>
      <c r="K185" s="380"/>
      <c r="L185" s="380"/>
      <c r="M185" s="380"/>
      <c r="N185" s="380"/>
    </row>
    <row r="186" spans="1:14" ht="12.75">
      <c r="A186" s="107" t="s">
        <v>224</v>
      </c>
      <c r="B186" s="376"/>
      <c r="C186" s="376"/>
      <c r="D186" s="376"/>
      <c r="E186" s="376"/>
      <c r="F186" s="426"/>
      <c r="H186" s="287"/>
      <c r="I186" s="109"/>
      <c r="J186" s="380"/>
      <c r="K186" s="380"/>
      <c r="L186" s="380"/>
      <c r="M186" s="380"/>
      <c r="N186" s="380"/>
    </row>
    <row r="187" spans="1:14" ht="12.75">
      <c r="A187" s="107" t="s">
        <v>225</v>
      </c>
      <c r="B187" s="376"/>
      <c r="C187" s="376"/>
      <c r="D187" s="376"/>
      <c r="E187" s="376"/>
      <c r="F187" s="426"/>
      <c r="H187" s="287"/>
      <c r="I187" s="109"/>
      <c r="J187" s="380"/>
      <c r="K187" s="380"/>
      <c r="L187" s="380"/>
      <c r="M187" s="380"/>
      <c r="N187" s="380"/>
    </row>
    <row r="188" spans="1:14" ht="12.75">
      <c r="A188" s="107" t="s">
        <v>226</v>
      </c>
      <c r="B188" s="376"/>
      <c r="C188" s="376"/>
      <c r="D188" s="376"/>
      <c r="E188" s="376"/>
      <c r="F188" s="426"/>
      <c r="H188" s="287"/>
      <c r="I188" s="109"/>
      <c r="J188" s="380"/>
      <c r="K188" s="380"/>
      <c r="L188" s="380"/>
      <c r="M188" s="380"/>
      <c r="N188" s="380"/>
    </row>
    <row r="189" spans="1:14" ht="12.75">
      <c r="A189" s="108" t="s">
        <v>227</v>
      </c>
      <c r="B189" s="377"/>
      <c r="C189" s="377"/>
      <c r="D189" s="377"/>
      <c r="E189" s="377"/>
      <c r="F189" s="427"/>
      <c r="H189" s="287"/>
      <c r="I189" s="109"/>
      <c r="J189" s="380"/>
      <c r="K189" s="380"/>
      <c r="L189" s="380"/>
      <c r="M189" s="380"/>
      <c r="N189" s="380"/>
    </row>
    <row r="190" spans="1:14" ht="12.75">
      <c r="A190" s="106" t="s">
        <v>228</v>
      </c>
      <c r="B190" s="375">
        <v>218</v>
      </c>
      <c r="C190" s="375">
        <v>0</v>
      </c>
      <c r="D190" s="375">
        <v>0</v>
      </c>
      <c r="E190" s="375">
        <v>30098</v>
      </c>
      <c r="F190" s="425">
        <v>7297</v>
      </c>
      <c r="H190" s="287"/>
      <c r="I190" s="104"/>
      <c r="J190" s="381"/>
      <c r="K190" s="381"/>
      <c r="L190" s="381"/>
      <c r="M190" s="381"/>
      <c r="N190" s="381"/>
    </row>
    <row r="191" spans="1:14" ht="12.75">
      <c r="A191" s="107" t="s">
        <v>229</v>
      </c>
      <c r="B191" s="376"/>
      <c r="C191" s="376"/>
      <c r="D191" s="376"/>
      <c r="E191" s="376"/>
      <c r="F191" s="426"/>
      <c r="H191" s="287"/>
      <c r="I191" s="104"/>
      <c r="J191" s="381"/>
      <c r="K191" s="381"/>
      <c r="L191" s="381"/>
      <c r="M191" s="381"/>
      <c r="N191" s="381"/>
    </row>
    <row r="192" spans="1:14" ht="12.75">
      <c r="A192" s="107" t="s">
        <v>230</v>
      </c>
      <c r="B192" s="376"/>
      <c r="C192" s="376"/>
      <c r="D192" s="376"/>
      <c r="E192" s="376"/>
      <c r="F192" s="426"/>
      <c r="H192" s="287"/>
      <c r="I192" s="104"/>
      <c r="J192" s="381"/>
      <c r="K192" s="381"/>
      <c r="L192" s="381"/>
      <c r="M192" s="381"/>
      <c r="N192" s="381"/>
    </row>
    <row r="193" spans="1:14" ht="12.75">
      <c r="A193" s="107" t="s">
        <v>231</v>
      </c>
      <c r="B193" s="376"/>
      <c r="C193" s="376"/>
      <c r="D193" s="376"/>
      <c r="E193" s="376"/>
      <c r="F193" s="426"/>
      <c r="H193" s="287"/>
      <c r="I193" s="104"/>
      <c r="J193" s="381"/>
      <c r="K193" s="381"/>
      <c r="L193" s="381"/>
      <c r="M193" s="381"/>
      <c r="N193" s="381"/>
    </row>
    <row r="194" spans="1:14" ht="12.75">
      <c r="A194" s="107" t="s">
        <v>232</v>
      </c>
      <c r="B194" s="376"/>
      <c r="C194" s="376"/>
      <c r="D194" s="376"/>
      <c r="E194" s="376"/>
      <c r="F194" s="426"/>
      <c r="H194" s="287"/>
      <c r="I194" s="104"/>
      <c r="J194" s="381"/>
      <c r="K194" s="381"/>
      <c r="L194" s="381"/>
      <c r="M194" s="381"/>
      <c r="N194" s="381"/>
    </row>
    <row r="195" spans="1:14" ht="12.75">
      <c r="A195" s="107" t="s">
        <v>233</v>
      </c>
      <c r="B195" s="376"/>
      <c r="C195" s="376"/>
      <c r="D195" s="376"/>
      <c r="E195" s="376"/>
      <c r="F195" s="426"/>
      <c r="H195" s="287"/>
      <c r="I195" s="104"/>
      <c r="J195" s="381"/>
      <c r="K195" s="381"/>
      <c r="L195" s="381"/>
      <c r="M195" s="381"/>
      <c r="N195" s="381"/>
    </row>
    <row r="196" spans="1:14" ht="12.75">
      <c r="A196" s="107" t="s">
        <v>234</v>
      </c>
      <c r="B196" s="376"/>
      <c r="C196" s="376"/>
      <c r="D196" s="376"/>
      <c r="E196" s="376"/>
      <c r="F196" s="426"/>
      <c r="H196" s="287"/>
      <c r="I196" s="104"/>
      <c r="J196" s="381"/>
      <c r="K196" s="381"/>
      <c r="L196" s="381"/>
      <c r="M196" s="381"/>
      <c r="N196" s="381"/>
    </row>
    <row r="197" spans="1:14" ht="12.75">
      <c r="A197" s="108" t="s">
        <v>235</v>
      </c>
      <c r="B197" s="377"/>
      <c r="C197" s="377"/>
      <c r="D197" s="377"/>
      <c r="E197" s="377"/>
      <c r="F197" s="427"/>
      <c r="H197" s="287"/>
      <c r="I197" s="104"/>
      <c r="J197" s="381"/>
      <c r="K197" s="381"/>
      <c r="L197" s="381"/>
      <c r="M197" s="381"/>
      <c r="N197" s="381"/>
    </row>
    <row r="198" spans="1:14" ht="12.75">
      <c r="A198" s="106" t="s">
        <v>236</v>
      </c>
      <c r="B198" s="375">
        <v>247</v>
      </c>
      <c r="C198" s="375">
        <v>93</v>
      </c>
      <c r="D198" s="375">
        <v>0</v>
      </c>
      <c r="E198" s="375">
        <v>35660</v>
      </c>
      <c r="F198" s="425">
        <v>8726</v>
      </c>
      <c r="H198" s="287"/>
      <c r="I198" s="109"/>
      <c r="J198" s="380"/>
      <c r="K198" s="380"/>
      <c r="L198" s="380"/>
      <c r="M198" s="380"/>
      <c r="N198" s="380"/>
    </row>
    <row r="199" spans="1:14" ht="12.75">
      <c r="A199" s="107" t="s">
        <v>237</v>
      </c>
      <c r="B199" s="376"/>
      <c r="C199" s="376"/>
      <c r="D199" s="376"/>
      <c r="E199" s="376"/>
      <c r="F199" s="426"/>
      <c r="H199" s="287"/>
      <c r="I199" s="109"/>
      <c r="J199" s="380"/>
      <c r="K199" s="380"/>
      <c r="L199" s="380"/>
      <c r="M199" s="380"/>
      <c r="N199" s="380"/>
    </row>
    <row r="200" spans="1:14" ht="12.75">
      <c r="A200" s="107" t="s">
        <v>238</v>
      </c>
      <c r="B200" s="376"/>
      <c r="C200" s="376"/>
      <c r="D200" s="376"/>
      <c r="E200" s="376"/>
      <c r="F200" s="426"/>
      <c r="H200" s="287"/>
      <c r="I200" s="109"/>
      <c r="J200" s="380"/>
      <c r="K200" s="380"/>
      <c r="L200" s="380"/>
      <c r="M200" s="380"/>
      <c r="N200" s="380"/>
    </row>
    <row r="201" spans="1:14" ht="12.75">
      <c r="A201" s="107" t="s">
        <v>239</v>
      </c>
      <c r="B201" s="376"/>
      <c r="C201" s="376"/>
      <c r="D201" s="376"/>
      <c r="E201" s="376"/>
      <c r="F201" s="426"/>
      <c r="H201" s="287"/>
      <c r="I201" s="109"/>
      <c r="J201" s="380"/>
      <c r="K201" s="380"/>
      <c r="L201" s="380"/>
      <c r="M201" s="380"/>
      <c r="N201" s="380"/>
    </row>
    <row r="202" spans="1:14" ht="12.75">
      <c r="A202" s="107" t="s">
        <v>240</v>
      </c>
      <c r="B202" s="376"/>
      <c r="C202" s="376"/>
      <c r="D202" s="376"/>
      <c r="E202" s="376"/>
      <c r="F202" s="426"/>
      <c r="H202" s="287"/>
      <c r="I202" s="109"/>
      <c r="J202" s="380"/>
      <c r="K202" s="380"/>
      <c r="L202" s="380"/>
      <c r="M202" s="380"/>
      <c r="N202" s="380"/>
    </row>
    <row r="203" spans="1:14" ht="12.75">
      <c r="A203" s="107" t="s">
        <v>241</v>
      </c>
      <c r="B203" s="376"/>
      <c r="C203" s="376"/>
      <c r="D203" s="376"/>
      <c r="E203" s="376"/>
      <c r="F203" s="426"/>
      <c r="H203" s="287"/>
      <c r="I203" s="109"/>
      <c r="J203" s="380"/>
      <c r="K203" s="380"/>
      <c r="L203" s="380"/>
      <c r="M203" s="380"/>
      <c r="N203" s="380"/>
    </row>
    <row r="204" spans="1:14" ht="12.75">
      <c r="A204" s="107" t="s">
        <v>242</v>
      </c>
      <c r="B204" s="376"/>
      <c r="C204" s="376"/>
      <c r="D204" s="376"/>
      <c r="E204" s="376"/>
      <c r="F204" s="426"/>
      <c r="H204" s="287"/>
      <c r="I204" s="109"/>
      <c r="J204" s="380"/>
      <c r="K204" s="380"/>
      <c r="L204" s="380"/>
      <c r="M204" s="380"/>
      <c r="N204" s="380"/>
    </row>
    <row r="205" spans="1:14" ht="12.75">
      <c r="A205" s="108" t="s">
        <v>243</v>
      </c>
      <c r="B205" s="377"/>
      <c r="C205" s="377"/>
      <c r="D205" s="377"/>
      <c r="E205" s="377"/>
      <c r="F205" s="427"/>
      <c r="H205" s="287"/>
      <c r="I205" s="109"/>
      <c r="J205" s="380"/>
      <c r="K205" s="380"/>
      <c r="L205" s="380"/>
      <c r="M205" s="380"/>
      <c r="N205" s="380"/>
    </row>
    <row r="206" spans="1:14" ht="12.75">
      <c r="A206" s="307" t="s">
        <v>244</v>
      </c>
      <c r="B206" s="308">
        <v>105</v>
      </c>
      <c r="C206" s="308">
        <v>104</v>
      </c>
      <c r="D206" s="308">
        <v>0</v>
      </c>
      <c r="E206" s="308">
        <v>9455</v>
      </c>
      <c r="F206" s="309">
        <v>2394</v>
      </c>
      <c r="H206" s="287"/>
      <c r="I206" s="109"/>
      <c r="J206" s="290"/>
      <c r="K206" s="290"/>
      <c r="L206" s="290"/>
      <c r="M206" s="290"/>
      <c r="N206" s="290"/>
    </row>
    <row r="207" spans="1:14" ht="12.75">
      <c r="A207" s="310" t="s">
        <v>245</v>
      </c>
      <c r="B207" s="378">
        <v>162</v>
      </c>
      <c r="C207" s="378">
        <v>40</v>
      </c>
      <c r="D207" s="378">
        <v>0</v>
      </c>
      <c r="E207" s="378">
        <v>26346</v>
      </c>
      <c r="F207" s="428">
        <v>5750</v>
      </c>
      <c r="H207" s="287"/>
      <c r="I207" s="291"/>
      <c r="J207" s="383"/>
      <c r="K207" s="383"/>
      <c r="L207" s="383"/>
      <c r="M207" s="383"/>
      <c r="N207" s="383"/>
    </row>
    <row r="208" spans="1:14" ht="12.75">
      <c r="A208" s="311" t="s">
        <v>246</v>
      </c>
      <c r="B208" s="379"/>
      <c r="C208" s="379"/>
      <c r="D208" s="379"/>
      <c r="E208" s="379"/>
      <c r="F208" s="429"/>
      <c r="H208" s="287"/>
      <c r="I208" s="291"/>
      <c r="J208" s="383"/>
      <c r="K208" s="383"/>
      <c r="L208" s="383"/>
      <c r="M208" s="383"/>
      <c r="N208" s="383"/>
    </row>
    <row r="209" spans="1:14" ht="12.75">
      <c r="A209" s="310" t="s">
        <v>247</v>
      </c>
      <c r="B209" s="375">
        <v>166</v>
      </c>
      <c r="C209" s="375">
        <v>85</v>
      </c>
      <c r="D209" s="375">
        <v>0</v>
      </c>
      <c r="E209" s="375">
        <v>23952</v>
      </c>
      <c r="F209" s="425">
        <v>5858</v>
      </c>
      <c r="H209" s="287"/>
      <c r="I209" s="110"/>
      <c r="J209" s="380"/>
      <c r="K209" s="380"/>
      <c r="L209" s="380"/>
      <c r="M209" s="380"/>
      <c r="N209" s="380"/>
    </row>
    <row r="210" spans="1:14" ht="12.75">
      <c r="A210" s="312" t="s">
        <v>248</v>
      </c>
      <c r="B210" s="376"/>
      <c r="C210" s="376"/>
      <c r="D210" s="376"/>
      <c r="E210" s="376"/>
      <c r="F210" s="426"/>
      <c r="H210" s="287"/>
      <c r="I210" s="110"/>
      <c r="J210" s="380"/>
      <c r="K210" s="380"/>
      <c r="L210" s="380"/>
      <c r="M210" s="380"/>
      <c r="N210" s="380"/>
    </row>
    <row r="211" spans="1:14" ht="12.75">
      <c r="A211" s="107" t="s">
        <v>249</v>
      </c>
      <c r="B211" s="376"/>
      <c r="C211" s="376"/>
      <c r="D211" s="376"/>
      <c r="E211" s="376"/>
      <c r="F211" s="426"/>
      <c r="H211" s="287"/>
      <c r="I211" s="109"/>
      <c r="J211" s="380"/>
      <c r="K211" s="380"/>
      <c r="L211" s="380"/>
      <c r="M211" s="380"/>
      <c r="N211" s="380"/>
    </row>
    <row r="212" spans="1:14" ht="12.75">
      <c r="A212" s="107" t="s">
        <v>250</v>
      </c>
      <c r="B212" s="376"/>
      <c r="C212" s="376"/>
      <c r="D212" s="376"/>
      <c r="E212" s="376"/>
      <c r="F212" s="426"/>
      <c r="H212" s="287"/>
      <c r="I212" s="109"/>
      <c r="J212" s="380"/>
      <c r="K212" s="380"/>
      <c r="L212" s="380"/>
      <c r="M212" s="380"/>
      <c r="N212" s="380"/>
    </row>
    <row r="213" spans="1:14" ht="12.75">
      <c r="A213" s="107" t="s">
        <v>251</v>
      </c>
      <c r="B213" s="376"/>
      <c r="C213" s="376"/>
      <c r="D213" s="376"/>
      <c r="E213" s="376"/>
      <c r="F213" s="426"/>
      <c r="H213" s="287"/>
      <c r="I213" s="109"/>
      <c r="J213" s="380"/>
      <c r="K213" s="380"/>
      <c r="L213" s="380"/>
      <c r="M213" s="380"/>
      <c r="N213" s="380"/>
    </row>
    <row r="214" spans="1:14" ht="12.75">
      <c r="A214" s="108" t="s">
        <v>252</v>
      </c>
      <c r="B214" s="377"/>
      <c r="C214" s="377"/>
      <c r="D214" s="377"/>
      <c r="E214" s="377"/>
      <c r="F214" s="427"/>
      <c r="H214" s="287"/>
      <c r="I214" s="109"/>
      <c r="J214" s="380"/>
      <c r="K214" s="380"/>
      <c r="L214" s="380"/>
      <c r="M214" s="380"/>
      <c r="N214" s="380"/>
    </row>
    <row r="215" spans="1:14" ht="12.75">
      <c r="A215" s="307" t="s">
        <v>253</v>
      </c>
      <c r="B215" s="308">
        <v>124</v>
      </c>
      <c r="C215" s="308">
        <v>122</v>
      </c>
      <c r="D215" s="308">
        <v>0</v>
      </c>
      <c r="E215" s="308">
        <v>19042</v>
      </c>
      <c r="F215" s="309">
        <v>4279</v>
      </c>
      <c r="H215" s="287"/>
      <c r="I215" s="104"/>
      <c r="J215" s="105"/>
      <c r="K215" s="105"/>
      <c r="L215" s="105"/>
      <c r="M215" s="105"/>
      <c r="N215" s="105"/>
    </row>
    <row r="216" spans="1:14" ht="12.75">
      <c r="A216" s="106" t="s">
        <v>254</v>
      </c>
      <c r="B216" s="375">
        <v>121</v>
      </c>
      <c r="C216" s="375">
        <v>0</v>
      </c>
      <c r="D216" s="375">
        <v>0</v>
      </c>
      <c r="E216" s="375">
        <v>17425</v>
      </c>
      <c r="F216" s="425">
        <v>4299</v>
      </c>
      <c r="H216" s="287"/>
      <c r="I216" s="112"/>
      <c r="J216" s="382"/>
      <c r="K216" s="382"/>
      <c r="L216" s="382"/>
      <c r="M216" s="382"/>
      <c r="N216" s="382"/>
    </row>
    <row r="217" spans="1:14" ht="12.75">
      <c r="A217" s="107" t="s">
        <v>255</v>
      </c>
      <c r="B217" s="376"/>
      <c r="C217" s="376"/>
      <c r="D217" s="376"/>
      <c r="E217" s="376"/>
      <c r="F217" s="426"/>
      <c r="H217" s="287"/>
      <c r="I217" s="112"/>
      <c r="J217" s="382"/>
      <c r="K217" s="382"/>
      <c r="L217" s="382"/>
      <c r="M217" s="382"/>
      <c r="N217" s="382"/>
    </row>
    <row r="218" spans="1:14" ht="12.75">
      <c r="A218" s="107" t="s">
        <v>256</v>
      </c>
      <c r="B218" s="376"/>
      <c r="C218" s="376"/>
      <c r="D218" s="376"/>
      <c r="E218" s="376"/>
      <c r="F218" s="426"/>
      <c r="H218" s="287"/>
      <c r="I218" s="112"/>
      <c r="J218" s="382"/>
      <c r="K218" s="382"/>
      <c r="L218" s="382"/>
      <c r="M218" s="382"/>
      <c r="N218" s="382"/>
    </row>
    <row r="219" spans="1:14" ht="12.75">
      <c r="A219" s="108" t="s">
        <v>257</v>
      </c>
      <c r="B219" s="377"/>
      <c r="C219" s="377"/>
      <c r="D219" s="377"/>
      <c r="E219" s="377"/>
      <c r="F219" s="427"/>
      <c r="H219" s="287"/>
      <c r="I219" s="112"/>
      <c r="J219" s="382"/>
      <c r="K219" s="382"/>
      <c r="L219" s="382"/>
      <c r="M219" s="382"/>
      <c r="N219" s="382"/>
    </row>
    <row r="220" spans="1:14" ht="12.75">
      <c r="A220" s="307" t="s">
        <v>258</v>
      </c>
      <c r="B220" s="308">
        <v>191</v>
      </c>
      <c r="C220" s="308">
        <v>0</v>
      </c>
      <c r="D220" s="308">
        <v>0</v>
      </c>
      <c r="E220" s="308">
        <v>27253</v>
      </c>
      <c r="F220" s="309">
        <v>6852</v>
      </c>
      <c r="H220" s="287"/>
      <c r="I220" s="104"/>
      <c r="J220" s="105"/>
      <c r="K220" s="105"/>
      <c r="L220" s="105"/>
      <c r="M220" s="105"/>
      <c r="N220" s="105"/>
    </row>
    <row r="221" spans="1:14" ht="12.75">
      <c r="A221" s="307" t="s">
        <v>259</v>
      </c>
      <c r="B221" s="308">
        <v>132</v>
      </c>
      <c r="C221" s="308">
        <v>0</v>
      </c>
      <c r="D221" s="308">
        <v>0</v>
      </c>
      <c r="E221" s="308">
        <v>19484</v>
      </c>
      <c r="F221" s="309">
        <v>4929</v>
      </c>
      <c r="H221" s="287"/>
      <c r="I221" s="109"/>
      <c r="J221" s="290"/>
      <c r="K221" s="290"/>
      <c r="L221" s="290"/>
      <c r="M221" s="290"/>
      <c r="N221" s="290"/>
    </row>
    <row r="222" spans="1:14" ht="12.75">
      <c r="A222" s="106" t="s">
        <v>260</v>
      </c>
      <c r="B222" s="375">
        <v>644</v>
      </c>
      <c r="C222" s="375">
        <v>336</v>
      </c>
      <c r="D222" s="375">
        <v>0</v>
      </c>
      <c r="E222" s="375">
        <v>88258</v>
      </c>
      <c r="F222" s="425">
        <v>21712</v>
      </c>
      <c r="H222" s="287"/>
      <c r="I222" s="104"/>
      <c r="J222" s="381"/>
      <c r="K222" s="381"/>
      <c r="L222" s="381"/>
      <c r="M222" s="381"/>
      <c r="N222" s="381"/>
    </row>
    <row r="223" spans="1:14" ht="12.75">
      <c r="A223" s="107" t="s">
        <v>261</v>
      </c>
      <c r="B223" s="376"/>
      <c r="C223" s="376"/>
      <c r="D223" s="376"/>
      <c r="E223" s="376"/>
      <c r="F223" s="426"/>
      <c r="H223" s="287"/>
      <c r="I223" s="104"/>
      <c r="J223" s="381"/>
      <c r="K223" s="381"/>
      <c r="L223" s="381"/>
      <c r="M223" s="381"/>
      <c r="N223" s="381"/>
    </row>
    <row r="224" spans="1:14" ht="12.75">
      <c r="A224" s="107" t="s">
        <v>262</v>
      </c>
      <c r="B224" s="376"/>
      <c r="C224" s="376"/>
      <c r="D224" s="376"/>
      <c r="E224" s="376"/>
      <c r="F224" s="426"/>
      <c r="H224" s="287"/>
      <c r="I224" s="104"/>
      <c r="J224" s="381"/>
      <c r="K224" s="381"/>
      <c r="L224" s="381"/>
      <c r="M224" s="381"/>
      <c r="N224" s="381"/>
    </row>
    <row r="225" spans="1:14" ht="12.75">
      <c r="A225" s="107" t="s">
        <v>263</v>
      </c>
      <c r="B225" s="376"/>
      <c r="C225" s="376"/>
      <c r="D225" s="376"/>
      <c r="E225" s="376"/>
      <c r="F225" s="426"/>
      <c r="H225" s="287"/>
      <c r="I225" s="104"/>
      <c r="J225" s="381"/>
      <c r="K225" s="381"/>
      <c r="L225" s="381"/>
      <c r="M225" s="381"/>
      <c r="N225" s="381"/>
    </row>
    <row r="226" spans="1:14" ht="12.75">
      <c r="A226" s="107" t="s">
        <v>264</v>
      </c>
      <c r="B226" s="376"/>
      <c r="C226" s="376"/>
      <c r="D226" s="376"/>
      <c r="E226" s="376"/>
      <c r="F226" s="426"/>
      <c r="H226" s="287"/>
      <c r="I226" s="104"/>
      <c r="J226" s="381"/>
      <c r="K226" s="381"/>
      <c r="L226" s="381"/>
      <c r="M226" s="381"/>
      <c r="N226" s="381"/>
    </row>
    <row r="227" spans="1:14" ht="12.75">
      <c r="A227" s="107" t="s">
        <v>265</v>
      </c>
      <c r="B227" s="376"/>
      <c r="C227" s="376"/>
      <c r="D227" s="376"/>
      <c r="E227" s="376"/>
      <c r="F227" s="426"/>
      <c r="H227" s="287"/>
      <c r="I227" s="104"/>
      <c r="J227" s="381"/>
      <c r="K227" s="381"/>
      <c r="L227" s="381"/>
      <c r="M227" s="381"/>
      <c r="N227" s="381"/>
    </row>
    <row r="228" spans="1:14" ht="12.75">
      <c r="A228" s="107" t="s">
        <v>266</v>
      </c>
      <c r="B228" s="376"/>
      <c r="C228" s="376"/>
      <c r="D228" s="376"/>
      <c r="E228" s="376"/>
      <c r="F228" s="426"/>
      <c r="H228" s="287"/>
      <c r="I228" s="104"/>
      <c r="J228" s="381"/>
      <c r="K228" s="381"/>
      <c r="L228" s="381"/>
      <c r="M228" s="381"/>
      <c r="N228" s="381"/>
    </row>
    <row r="229" spans="1:14" ht="12.75">
      <c r="A229" s="107" t="s">
        <v>267</v>
      </c>
      <c r="B229" s="376"/>
      <c r="C229" s="376"/>
      <c r="D229" s="376"/>
      <c r="E229" s="376"/>
      <c r="F229" s="426"/>
      <c r="H229" s="287"/>
      <c r="I229" s="104"/>
      <c r="J229" s="381"/>
      <c r="K229" s="381"/>
      <c r="L229" s="381"/>
      <c r="M229" s="381"/>
      <c r="N229" s="381"/>
    </row>
    <row r="230" spans="1:14" ht="12.75">
      <c r="A230" s="107" t="s">
        <v>268</v>
      </c>
      <c r="B230" s="376"/>
      <c r="C230" s="376"/>
      <c r="D230" s="376"/>
      <c r="E230" s="376"/>
      <c r="F230" s="426"/>
      <c r="H230" s="287"/>
      <c r="I230" s="104"/>
      <c r="J230" s="381"/>
      <c r="K230" s="381"/>
      <c r="L230" s="381"/>
      <c r="M230" s="381"/>
      <c r="N230" s="381"/>
    </row>
    <row r="231" spans="1:14" ht="12.75">
      <c r="A231" s="107" t="s">
        <v>269</v>
      </c>
      <c r="B231" s="376"/>
      <c r="C231" s="376"/>
      <c r="D231" s="376"/>
      <c r="E231" s="376"/>
      <c r="F231" s="426"/>
      <c r="H231" s="287"/>
      <c r="I231" s="104"/>
      <c r="J231" s="381"/>
      <c r="K231" s="381"/>
      <c r="L231" s="381"/>
      <c r="M231" s="381"/>
      <c r="N231" s="381"/>
    </row>
    <row r="232" spans="1:14" ht="12.75">
      <c r="A232" s="107" t="s">
        <v>270</v>
      </c>
      <c r="B232" s="376"/>
      <c r="C232" s="376"/>
      <c r="D232" s="376"/>
      <c r="E232" s="376"/>
      <c r="F232" s="426"/>
      <c r="H232" s="287"/>
      <c r="I232" s="104"/>
      <c r="J232" s="381"/>
      <c r="K232" s="381"/>
      <c r="L232" s="381"/>
      <c r="M232" s="381"/>
      <c r="N232" s="381"/>
    </row>
    <row r="233" spans="1:14" ht="12.75">
      <c r="A233" s="107" t="s">
        <v>271</v>
      </c>
      <c r="B233" s="376"/>
      <c r="C233" s="376"/>
      <c r="D233" s="376"/>
      <c r="E233" s="376"/>
      <c r="F233" s="426"/>
      <c r="H233" s="287"/>
      <c r="I233" s="104"/>
      <c r="J233" s="381"/>
      <c r="K233" s="381"/>
      <c r="L233" s="381"/>
      <c r="M233" s="381"/>
      <c r="N233" s="381"/>
    </row>
    <row r="234" spans="1:14" ht="12.75">
      <c r="A234" s="107" t="s">
        <v>272</v>
      </c>
      <c r="B234" s="376"/>
      <c r="C234" s="376"/>
      <c r="D234" s="376"/>
      <c r="E234" s="376"/>
      <c r="F234" s="426"/>
      <c r="H234" s="287"/>
      <c r="I234" s="104"/>
      <c r="J234" s="381"/>
      <c r="K234" s="381"/>
      <c r="L234" s="381"/>
      <c r="M234" s="381"/>
      <c r="N234" s="381"/>
    </row>
    <row r="235" spans="1:14" ht="12.75">
      <c r="A235" s="107" t="s">
        <v>273</v>
      </c>
      <c r="B235" s="376"/>
      <c r="C235" s="376"/>
      <c r="D235" s="376"/>
      <c r="E235" s="376"/>
      <c r="F235" s="426"/>
      <c r="H235" s="287"/>
      <c r="I235" s="104"/>
      <c r="J235" s="381"/>
      <c r="K235" s="381"/>
      <c r="L235" s="381"/>
      <c r="M235" s="381"/>
      <c r="N235" s="381"/>
    </row>
    <row r="236" spans="1:14" ht="12.75">
      <c r="A236" s="107" t="s">
        <v>274</v>
      </c>
      <c r="B236" s="376"/>
      <c r="C236" s="376"/>
      <c r="D236" s="376"/>
      <c r="E236" s="376"/>
      <c r="F236" s="426"/>
      <c r="H236" s="287"/>
      <c r="I236" s="104"/>
      <c r="J236" s="381"/>
      <c r="K236" s="381"/>
      <c r="L236" s="381"/>
      <c r="M236" s="381"/>
      <c r="N236" s="381"/>
    </row>
    <row r="237" spans="1:14" ht="12.75">
      <c r="A237" s="107" t="s">
        <v>275</v>
      </c>
      <c r="B237" s="376"/>
      <c r="C237" s="376"/>
      <c r="D237" s="376"/>
      <c r="E237" s="376"/>
      <c r="F237" s="426"/>
      <c r="H237" s="287"/>
      <c r="I237" s="104"/>
      <c r="J237" s="381"/>
      <c r="K237" s="381"/>
      <c r="L237" s="381"/>
      <c r="M237" s="381"/>
      <c r="N237" s="381"/>
    </row>
    <row r="238" spans="1:14" ht="12.75">
      <c r="A238" s="108" t="s">
        <v>276</v>
      </c>
      <c r="B238" s="377"/>
      <c r="C238" s="377"/>
      <c r="D238" s="377"/>
      <c r="E238" s="377"/>
      <c r="F238" s="427"/>
      <c r="H238" s="287"/>
      <c r="I238" s="104"/>
      <c r="J238" s="381"/>
      <c r="K238" s="381"/>
      <c r="L238" s="381"/>
      <c r="M238" s="381"/>
      <c r="N238" s="381"/>
    </row>
    <row r="239" spans="1:14" ht="12.75">
      <c r="A239" s="106" t="s">
        <v>277</v>
      </c>
      <c r="B239" s="375">
        <v>99</v>
      </c>
      <c r="C239" s="375">
        <v>0</v>
      </c>
      <c r="D239" s="375">
        <v>0</v>
      </c>
      <c r="E239" s="375">
        <v>13108</v>
      </c>
      <c r="F239" s="425">
        <v>3254</v>
      </c>
      <c r="H239" s="287"/>
      <c r="I239" s="109"/>
      <c r="J239" s="380"/>
      <c r="K239" s="380"/>
      <c r="L239" s="380"/>
      <c r="M239" s="380"/>
      <c r="N239" s="380"/>
    </row>
    <row r="240" spans="1:14" ht="12.75">
      <c r="A240" s="107" t="s">
        <v>278</v>
      </c>
      <c r="B240" s="376"/>
      <c r="C240" s="376"/>
      <c r="D240" s="376"/>
      <c r="E240" s="376"/>
      <c r="F240" s="426"/>
      <c r="H240" s="287"/>
      <c r="I240" s="109"/>
      <c r="J240" s="380"/>
      <c r="K240" s="380"/>
      <c r="L240" s="380"/>
      <c r="M240" s="380"/>
      <c r="N240" s="380"/>
    </row>
    <row r="241" spans="1:14" ht="12.75">
      <c r="A241" s="107" t="s">
        <v>279</v>
      </c>
      <c r="B241" s="376"/>
      <c r="C241" s="376"/>
      <c r="D241" s="376"/>
      <c r="E241" s="376"/>
      <c r="F241" s="426"/>
      <c r="H241" s="287"/>
      <c r="I241" s="109"/>
      <c r="J241" s="380"/>
      <c r="K241" s="380"/>
      <c r="L241" s="380"/>
      <c r="M241" s="380"/>
      <c r="N241" s="380"/>
    </row>
    <row r="242" spans="1:14" ht="12.75">
      <c r="A242" s="107" t="s">
        <v>280</v>
      </c>
      <c r="B242" s="376"/>
      <c r="C242" s="376"/>
      <c r="D242" s="376"/>
      <c r="E242" s="376"/>
      <c r="F242" s="426"/>
      <c r="H242" s="287"/>
      <c r="I242" s="109"/>
      <c r="J242" s="380"/>
      <c r="K242" s="380"/>
      <c r="L242" s="380"/>
      <c r="M242" s="380"/>
      <c r="N242" s="380"/>
    </row>
    <row r="243" spans="1:14" ht="12.75">
      <c r="A243" s="107" t="s">
        <v>281</v>
      </c>
      <c r="B243" s="376"/>
      <c r="C243" s="376"/>
      <c r="D243" s="376"/>
      <c r="E243" s="376"/>
      <c r="F243" s="426"/>
      <c r="H243" s="287"/>
      <c r="I243" s="109"/>
      <c r="J243" s="380"/>
      <c r="K243" s="380"/>
      <c r="L243" s="380"/>
      <c r="M243" s="380"/>
      <c r="N243" s="380"/>
    </row>
    <row r="244" spans="1:14" ht="12.75">
      <c r="A244" s="107" t="s">
        <v>282</v>
      </c>
      <c r="B244" s="376"/>
      <c r="C244" s="376"/>
      <c r="D244" s="376"/>
      <c r="E244" s="376"/>
      <c r="F244" s="426"/>
      <c r="H244" s="287"/>
      <c r="I244" s="109"/>
      <c r="J244" s="380"/>
      <c r="K244" s="380"/>
      <c r="L244" s="380"/>
      <c r="M244" s="380"/>
      <c r="N244" s="380"/>
    </row>
    <row r="245" spans="1:14" ht="12.75">
      <c r="A245" s="107" t="s">
        <v>283</v>
      </c>
      <c r="B245" s="376"/>
      <c r="C245" s="376"/>
      <c r="D245" s="376"/>
      <c r="E245" s="376"/>
      <c r="F245" s="426"/>
      <c r="H245" s="287"/>
      <c r="I245" s="109"/>
      <c r="J245" s="380"/>
      <c r="K245" s="380"/>
      <c r="L245" s="380"/>
      <c r="M245" s="380"/>
      <c r="N245" s="380"/>
    </row>
    <row r="246" spans="1:14" ht="12.75">
      <c r="A246" s="107" t="s">
        <v>284</v>
      </c>
      <c r="B246" s="376"/>
      <c r="C246" s="376"/>
      <c r="D246" s="376"/>
      <c r="E246" s="376"/>
      <c r="F246" s="426"/>
      <c r="H246" s="287"/>
      <c r="I246" s="109"/>
      <c r="J246" s="380"/>
      <c r="K246" s="380"/>
      <c r="L246" s="380"/>
      <c r="M246" s="380"/>
      <c r="N246" s="380"/>
    </row>
    <row r="247" spans="1:14" ht="12.75">
      <c r="A247" s="108" t="s">
        <v>285</v>
      </c>
      <c r="B247" s="377"/>
      <c r="C247" s="377"/>
      <c r="D247" s="377"/>
      <c r="E247" s="377"/>
      <c r="F247" s="427"/>
      <c r="H247" s="287"/>
      <c r="I247" s="109"/>
      <c r="J247" s="380"/>
      <c r="K247" s="380"/>
      <c r="L247" s="380"/>
      <c r="M247" s="380"/>
      <c r="N247" s="380"/>
    </row>
    <row r="248" spans="1:14" ht="12.75">
      <c r="A248" s="106" t="s">
        <v>286</v>
      </c>
      <c r="B248" s="375">
        <v>146</v>
      </c>
      <c r="C248" s="375">
        <v>50</v>
      </c>
      <c r="D248" s="375">
        <v>0</v>
      </c>
      <c r="E248" s="375">
        <v>18660</v>
      </c>
      <c r="F248" s="425">
        <v>4716</v>
      </c>
      <c r="H248" s="287"/>
      <c r="I248" s="104"/>
      <c r="J248" s="381"/>
      <c r="K248" s="381"/>
      <c r="L248" s="381"/>
      <c r="M248" s="381"/>
      <c r="N248" s="381"/>
    </row>
    <row r="249" spans="1:14" ht="12.75">
      <c r="A249" s="107" t="s">
        <v>287</v>
      </c>
      <c r="B249" s="376"/>
      <c r="C249" s="376"/>
      <c r="D249" s="376"/>
      <c r="E249" s="376"/>
      <c r="F249" s="426"/>
      <c r="H249" s="287"/>
      <c r="I249" s="104"/>
      <c r="J249" s="381"/>
      <c r="K249" s="381"/>
      <c r="L249" s="381"/>
      <c r="M249" s="381"/>
      <c r="N249" s="381"/>
    </row>
    <row r="250" spans="1:14" ht="12.75">
      <c r="A250" s="107" t="s">
        <v>288</v>
      </c>
      <c r="B250" s="376"/>
      <c r="C250" s="376"/>
      <c r="D250" s="376"/>
      <c r="E250" s="376"/>
      <c r="F250" s="426"/>
      <c r="H250" s="287"/>
      <c r="I250" s="104"/>
      <c r="J250" s="381"/>
      <c r="K250" s="381"/>
      <c r="L250" s="381"/>
      <c r="M250" s="381"/>
      <c r="N250" s="381"/>
    </row>
    <row r="251" spans="1:14" ht="12.75">
      <c r="A251" s="107" t="s">
        <v>289</v>
      </c>
      <c r="B251" s="376"/>
      <c r="C251" s="376"/>
      <c r="D251" s="376"/>
      <c r="E251" s="376"/>
      <c r="F251" s="426"/>
      <c r="H251" s="287"/>
      <c r="I251" s="104"/>
      <c r="J251" s="381"/>
      <c r="K251" s="381"/>
      <c r="L251" s="381"/>
      <c r="M251" s="381"/>
      <c r="N251" s="381"/>
    </row>
    <row r="252" spans="1:14" ht="12.75">
      <c r="A252" s="107" t="s">
        <v>290</v>
      </c>
      <c r="B252" s="376"/>
      <c r="C252" s="376"/>
      <c r="D252" s="376"/>
      <c r="E252" s="376"/>
      <c r="F252" s="426"/>
      <c r="H252" s="287"/>
      <c r="I252" s="104"/>
      <c r="J252" s="381"/>
      <c r="K252" s="381"/>
      <c r="L252" s="381"/>
      <c r="M252" s="381"/>
      <c r="N252" s="381"/>
    </row>
    <row r="253" spans="1:14" ht="12.75">
      <c r="A253" s="107" t="s">
        <v>291</v>
      </c>
      <c r="B253" s="376"/>
      <c r="C253" s="376"/>
      <c r="D253" s="376"/>
      <c r="E253" s="376"/>
      <c r="F253" s="426"/>
      <c r="H253" s="287"/>
      <c r="I253" s="104"/>
      <c r="J253" s="381"/>
      <c r="K253" s="381"/>
      <c r="L253" s="381"/>
      <c r="M253" s="381"/>
      <c r="N253" s="381"/>
    </row>
    <row r="254" spans="1:14" ht="12.75">
      <c r="A254" s="108" t="s">
        <v>292</v>
      </c>
      <c r="B254" s="377"/>
      <c r="C254" s="377"/>
      <c r="D254" s="377"/>
      <c r="E254" s="377"/>
      <c r="F254" s="427"/>
      <c r="H254" s="287"/>
      <c r="I254" s="104"/>
      <c r="J254" s="381"/>
      <c r="K254" s="381"/>
      <c r="L254" s="381"/>
      <c r="M254" s="381"/>
      <c r="N254" s="381"/>
    </row>
    <row r="255" spans="1:14" ht="12.75">
      <c r="A255" s="106" t="s">
        <v>293</v>
      </c>
      <c r="B255" s="375">
        <v>123</v>
      </c>
      <c r="C255" s="375">
        <v>26</v>
      </c>
      <c r="D255" s="375">
        <v>0</v>
      </c>
      <c r="E255" s="375">
        <v>16924</v>
      </c>
      <c r="F255" s="425">
        <v>4283</v>
      </c>
      <c r="H255" s="287"/>
      <c r="I255" s="109"/>
      <c r="J255" s="380"/>
      <c r="K255" s="380"/>
      <c r="L255" s="380"/>
      <c r="M255" s="380"/>
      <c r="N255" s="380"/>
    </row>
    <row r="256" spans="1:14" ht="12.75">
      <c r="A256" s="107" t="s">
        <v>294</v>
      </c>
      <c r="B256" s="376"/>
      <c r="C256" s="376"/>
      <c r="D256" s="376"/>
      <c r="E256" s="376"/>
      <c r="F256" s="426"/>
      <c r="H256" s="287"/>
      <c r="I256" s="109"/>
      <c r="J256" s="380"/>
      <c r="K256" s="380"/>
      <c r="L256" s="380"/>
      <c r="M256" s="380"/>
      <c r="N256" s="380"/>
    </row>
    <row r="257" spans="1:14" ht="12.75">
      <c r="A257" s="107" t="s">
        <v>295</v>
      </c>
      <c r="B257" s="376"/>
      <c r="C257" s="376"/>
      <c r="D257" s="376"/>
      <c r="E257" s="376"/>
      <c r="F257" s="426"/>
      <c r="H257" s="287"/>
      <c r="I257" s="109"/>
      <c r="J257" s="380"/>
      <c r="K257" s="380"/>
      <c r="L257" s="380"/>
      <c r="M257" s="380"/>
      <c r="N257" s="380"/>
    </row>
    <row r="258" spans="1:14" ht="12.75">
      <c r="A258" s="107" t="s">
        <v>296</v>
      </c>
      <c r="B258" s="376"/>
      <c r="C258" s="376"/>
      <c r="D258" s="376"/>
      <c r="E258" s="376"/>
      <c r="F258" s="426"/>
      <c r="H258" s="287"/>
      <c r="I258" s="109"/>
      <c r="J258" s="380"/>
      <c r="K258" s="380"/>
      <c r="L258" s="380"/>
      <c r="M258" s="380"/>
      <c r="N258" s="380"/>
    </row>
    <row r="259" spans="1:14" ht="12.75">
      <c r="A259" s="107" t="s">
        <v>297</v>
      </c>
      <c r="B259" s="376"/>
      <c r="C259" s="376"/>
      <c r="D259" s="376"/>
      <c r="E259" s="376"/>
      <c r="F259" s="426"/>
      <c r="H259" s="287"/>
      <c r="I259" s="109"/>
      <c r="J259" s="380"/>
      <c r="K259" s="380"/>
      <c r="L259" s="380"/>
      <c r="M259" s="380"/>
      <c r="N259" s="380"/>
    </row>
    <row r="260" spans="1:14" ht="12.75">
      <c r="A260" s="107" t="s">
        <v>298</v>
      </c>
      <c r="B260" s="376"/>
      <c r="C260" s="376"/>
      <c r="D260" s="376"/>
      <c r="E260" s="376"/>
      <c r="F260" s="426"/>
      <c r="H260" s="287"/>
      <c r="I260" s="109"/>
      <c r="J260" s="380"/>
      <c r="K260" s="380"/>
      <c r="L260" s="380"/>
      <c r="M260" s="380"/>
      <c r="N260" s="380"/>
    </row>
    <row r="261" spans="1:14" ht="12.75">
      <c r="A261" s="107" t="s">
        <v>299</v>
      </c>
      <c r="B261" s="376"/>
      <c r="C261" s="376"/>
      <c r="D261" s="376"/>
      <c r="E261" s="376"/>
      <c r="F261" s="426"/>
      <c r="H261" s="287"/>
      <c r="I261" s="109"/>
      <c r="J261" s="380"/>
      <c r="K261" s="380"/>
      <c r="L261" s="380"/>
      <c r="M261" s="380"/>
      <c r="N261" s="380"/>
    </row>
    <row r="262" spans="1:14" ht="12.75">
      <c r="A262" s="107" t="s">
        <v>300</v>
      </c>
      <c r="B262" s="376"/>
      <c r="C262" s="376"/>
      <c r="D262" s="376"/>
      <c r="E262" s="376"/>
      <c r="F262" s="426"/>
      <c r="H262" s="287"/>
      <c r="I262" s="109"/>
      <c r="J262" s="380"/>
      <c r="K262" s="380"/>
      <c r="L262" s="380"/>
      <c r="M262" s="380"/>
      <c r="N262" s="380"/>
    </row>
    <row r="263" spans="1:14" ht="12.75">
      <c r="A263" s="107" t="s">
        <v>301</v>
      </c>
      <c r="B263" s="376"/>
      <c r="C263" s="376"/>
      <c r="D263" s="376"/>
      <c r="E263" s="376"/>
      <c r="F263" s="426"/>
      <c r="H263" s="287"/>
      <c r="I263" s="109"/>
      <c r="J263" s="380"/>
      <c r="K263" s="380"/>
      <c r="L263" s="380"/>
      <c r="M263" s="380"/>
      <c r="N263" s="380"/>
    </row>
    <row r="264" spans="1:14" ht="12.75">
      <c r="A264" s="107" t="s">
        <v>302</v>
      </c>
      <c r="B264" s="376"/>
      <c r="C264" s="376"/>
      <c r="D264" s="376"/>
      <c r="E264" s="376"/>
      <c r="F264" s="426"/>
      <c r="H264" s="287"/>
      <c r="I264" s="109"/>
      <c r="J264" s="380"/>
      <c r="K264" s="380"/>
      <c r="L264" s="380"/>
      <c r="M264" s="380"/>
      <c r="N264" s="380"/>
    </row>
    <row r="265" spans="1:14" ht="12.75">
      <c r="A265" s="108" t="s">
        <v>303</v>
      </c>
      <c r="B265" s="377"/>
      <c r="C265" s="377"/>
      <c r="D265" s="377"/>
      <c r="E265" s="377"/>
      <c r="F265" s="427"/>
      <c r="H265" s="287"/>
      <c r="I265" s="109"/>
      <c r="J265" s="380"/>
      <c r="K265" s="380"/>
      <c r="L265" s="380"/>
      <c r="M265" s="380"/>
      <c r="N265" s="380"/>
    </row>
    <row r="266" spans="1:14" ht="12.75">
      <c r="A266" s="106" t="s">
        <v>304</v>
      </c>
      <c r="B266" s="375">
        <v>74</v>
      </c>
      <c r="C266" s="375">
        <v>73</v>
      </c>
      <c r="D266" s="375">
        <v>0</v>
      </c>
      <c r="E266" s="375">
        <v>9723</v>
      </c>
      <c r="F266" s="425">
        <v>2433</v>
      </c>
      <c r="H266" s="287"/>
      <c r="I266" s="104"/>
      <c r="J266" s="381"/>
      <c r="K266" s="381"/>
      <c r="L266" s="381"/>
      <c r="M266" s="381"/>
      <c r="N266" s="381"/>
    </row>
    <row r="267" spans="1:14" ht="12.75">
      <c r="A267" s="107" t="s">
        <v>305</v>
      </c>
      <c r="B267" s="376"/>
      <c r="C267" s="376"/>
      <c r="D267" s="376"/>
      <c r="E267" s="376"/>
      <c r="F267" s="426"/>
      <c r="H267" s="287"/>
      <c r="I267" s="104"/>
      <c r="J267" s="381"/>
      <c r="K267" s="381"/>
      <c r="L267" s="381"/>
      <c r="M267" s="381"/>
      <c r="N267" s="381"/>
    </row>
    <row r="268" spans="1:14" ht="12.75">
      <c r="A268" s="107" t="s">
        <v>306</v>
      </c>
      <c r="B268" s="376"/>
      <c r="C268" s="376"/>
      <c r="D268" s="376"/>
      <c r="E268" s="376"/>
      <c r="F268" s="426"/>
      <c r="H268" s="287"/>
      <c r="I268" s="104"/>
      <c r="J268" s="381"/>
      <c r="K268" s="381"/>
      <c r="L268" s="381"/>
      <c r="M268" s="381"/>
      <c r="N268" s="381"/>
    </row>
    <row r="269" spans="1:14" ht="12.75">
      <c r="A269" s="108" t="s">
        <v>307</v>
      </c>
      <c r="B269" s="377"/>
      <c r="C269" s="377"/>
      <c r="D269" s="377"/>
      <c r="E269" s="377"/>
      <c r="F269" s="427"/>
      <c r="H269" s="287"/>
      <c r="I269" s="104"/>
      <c r="J269" s="381"/>
      <c r="K269" s="381"/>
      <c r="L269" s="381"/>
      <c r="M269" s="381"/>
      <c r="N269" s="381"/>
    </row>
    <row r="270" spans="1:14" ht="12.75">
      <c r="A270" s="106" t="s">
        <v>308</v>
      </c>
      <c r="B270" s="375">
        <v>682</v>
      </c>
      <c r="C270" s="375">
        <v>340</v>
      </c>
      <c r="D270" s="375">
        <v>0</v>
      </c>
      <c r="E270" s="375">
        <v>98978</v>
      </c>
      <c r="F270" s="425">
        <v>23372</v>
      </c>
      <c r="H270" s="287"/>
      <c r="I270" s="109"/>
      <c r="J270" s="380"/>
      <c r="K270" s="380"/>
      <c r="L270" s="380"/>
      <c r="M270" s="380"/>
      <c r="N270" s="380"/>
    </row>
    <row r="271" spans="1:14" ht="12.75">
      <c r="A271" s="107" t="s">
        <v>309</v>
      </c>
      <c r="B271" s="376"/>
      <c r="C271" s="376"/>
      <c r="D271" s="376"/>
      <c r="E271" s="376"/>
      <c r="F271" s="426"/>
      <c r="H271" s="287"/>
      <c r="I271" s="109"/>
      <c r="J271" s="380"/>
      <c r="K271" s="380"/>
      <c r="L271" s="380"/>
      <c r="M271" s="380"/>
      <c r="N271" s="380"/>
    </row>
    <row r="272" spans="1:14" ht="12.75">
      <c r="A272" s="107" t="s">
        <v>310</v>
      </c>
      <c r="B272" s="376"/>
      <c r="C272" s="376"/>
      <c r="D272" s="376"/>
      <c r="E272" s="376"/>
      <c r="F272" s="426"/>
      <c r="H272" s="287"/>
      <c r="I272" s="109"/>
      <c r="J272" s="380"/>
      <c r="K272" s="380"/>
      <c r="L272" s="380"/>
      <c r="M272" s="380"/>
      <c r="N272" s="380"/>
    </row>
    <row r="273" spans="1:14" ht="12.75">
      <c r="A273" s="107" t="s">
        <v>311</v>
      </c>
      <c r="B273" s="376"/>
      <c r="C273" s="376"/>
      <c r="D273" s="376"/>
      <c r="E273" s="376"/>
      <c r="F273" s="426"/>
      <c r="H273" s="287"/>
      <c r="I273" s="109"/>
      <c r="J273" s="380"/>
      <c r="K273" s="380"/>
      <c r="L273" s="380"/>
      <c r="M273" s="380"/>
      <c r="N273" s="380"/>
    </row>
    <row r="274" spans="1:14" ht="12.75">
      <c r="A274" s="107" t="s">
        <v>312</v>
      </c>
      <c r="B274" s="376"/>
      <c r="C274" s="376"/>
      <c r="D274" s="376"/>
      <c r="E274" s="376"/>
      <c r="F274" s="426"/>
      <c r="H274" s="287"/>
      <c r="I274" s="109"/>
      <c r="J274" s="380"/>
      <c r="K274" s="380"/>
      <c r="L274" s="380"/>
      <c r="M274" s="380"/>
      <c r="N274" s="380"/>
    </row>
    <row r="275" spans="1:14" ht="12.75">
      <c r="A275" s="107" t="s">
        <v>313</v>
      </c>
      <c r="B275" s="376"/>
      <c r="C275" s="376"/>
      <c r="D275" s="376"/>
      <c r="E275" s="376"/>
      <c r="F275" s="426"/>
      <c r="H275" s="287"/>
      <c r="I275" s="109"/>
      <c r="J275" s="380"/>
      <c r="K275" s="380"/>
      <c r="L275" s="380"/>
      <c r="M275" s="380"/>
      <c r="N275" s="380"/>
    </row>
    <row r="276" spans="1:14" ht="12.75">
      <c r="A276" s="107" t="s">
        <v>314</v>
      </c>
      <c r="B276" s="376"/>
      <c r="C276" s="376"/>
      <c r="D276" s="376"/>
      <c r="E276" s="376"/>
      <c r="F276" s="426"/>
      <c r="H276" s="287"/>
      <c r="I276" s="109"/>
      <c r="J276" s="380"/>
      <c r="K276" s="380"/>
      <c r="L276" s="380"/>
      <c r="M276" s="380"/>
      <c r="N276" s="380"/>
    </row>
    <row r="277" spans="1:14" ht="12.75">
      <c r="A277" s="107" t="s">
        <v>315</v>
      </c>
      <c r="B277" s="376"/>
      <c r="C277" s="376"/>
      <c r="D277" s="376"/>
      <c r="E277" s="376"/>
      <c r="F277" s="426"/>
      <c r="H277" s="287"/>
      <c r="I277" s="109"/>
      <c r="J277" s="380"/>
      <c r="K277" s="380"/>
      <c r="L277" s="380"/>
      <c r="M277" s="380"/>
      <c r="N277" s="380"/>
    </row>
    <row r="278" spans="1:14" ht="12.75">
      <c r="A278" s="107" t="s">
        <v>316</v>
      </c>
      <c r="B278" s="376"/>
      <c r="C278" s="376"/>
      <c r="D278" s="376"/>
      <c r="E278" s="376"/>
      <c r="F278" s="426"/>
      <c r="H278" s="287"/>
      <c r="I278" s="109"/>
      <c r="J278" s="380"/>
      <c r="K278" s="380"/>
      <c r="L278" s="380"/>
      <c r="M278" s="380"/>
      <c r="N278" s="380"/>
    </row>
    <row r="279" spans="1:14" ht="12.75">
      <c r="A279" s="107" t="s">
        <v>317</v>
      </c>
      <c r="B279" s="376"/>
      <c r="C279" s="376"/>
      <c r="D279" s="376"/>
      <c r="E279" s="376"/>
      <c r="F279" s="426"/>
      <c r="H279" s="287"/>
      <c r="I279" s="109"/>
      <c r="J279" s="380"/>
      <c r="K279" s="380"/>
      <c r="L279" s="380"/>
      <c r="M279" s="380"/>
      <c r="N279" s="380"/>
    </row>
    <row r="280" spans="1:14" ht="12.75">
      <c r="A280" s="107" t="s">
        <v>318</v>
      </c>
      <c r="B280" s="376"/>
      <c r="C280" s="376"/>
      <c r="D280" s="376"/>
      <c r="E280" s="376"/>
      <c r="F280" s="426"/>
      <c r="H280" s="287"/>
      <c r="I280" s="109"/>
      <c r="J280" s="380"/>
      <c r="K280" s="380"/>
      <c r="L280" s="380"/>
      <c r="M280" s="380"/>
      <c r="N280" s="380"/>
    </row>
    <row r="281" spans="1:14" ht="12.75">
      <c r="A281" s="107" t="s">
        <v>319</v>
      </c>
      <c r="B281" s="376"/>
      <c r="C281" s="376"/>
      <c r="D281" s="376"/>
      <c r="E281" s="376"/>
      <c r="F281" s="426"/>
      <c r="H281" s="287"/>
      <c r="I281" s="109"/>
      <c r="J281" s="380"/>
      <c r="K281" s="380"/>
      <c r="L281" s="380"/>
      <c r="M281" s="380"/>
      <c r="N281" s="380"/>
    </row>
    <row r="282" spans="1:14" ht="12.75">
      <c r="A282" s="107" t="s">
        <v>320</v>
      </c>
      <c r="B282" s="376"/>
      <c r="C282" s="376"/>
      <c r="D282" s="376"/>
      <c r="E282" s="376"/>
      <c r="F282" s="426"/>
      <c r="H282" s="287"/>
      <c r="I282" s="109"/>
      <c r="J282" s="380"/>
      <c r="K282" s="380"/>
      <c r="L282" s="380"/>
      <c r="M282" s="380"/>
      <c r="N282" s="380"/>
    </row>
    <row r="283" spans="1:14" ht="12.75">
      <c r="A283" s="107" t="s">
        <v>321</v>
      </c>
      <c r="B283" s="376"/>
      <c r="C283" s="376"/>
      <c r="D283" s="376"/>
      <c r="E283" s="376"/>
      <c r="F283" s="426"/>
      <c r="H283" s="287"/>
      <c r="I283" s="109"/>
      <c r="J283" s="380"/>
      <c r="K283" s="380"/>
      <c r="L283" s="380"/>
      <c r="M283" s="380"/>
      <c r="N283" s="380"/>
    </row>
    <row r="284" spans="1:14" ht="12.75">
      <c r="A284" s="107" t="s">
        <v>322</v>
      </c>
      <c r="B284" s="376"/>
      <c r="C284" s="376"/>
      <c r="D284" s="376"/>
      <c r="E284" s="376"/>
      <c r="F284" s="426"/>
      <c r="H284" s="287"/>
      <c r="I284" s="109"/>
      <c r="J284" s="380"/>
      <c r="K284" s="380"/>
      <c r="L284" s="380"/>
      <c r="M284" s="380"/>
      <c r="N284" s="380"/>
    </row>
    <row r="285" spans="1:14" ht="12.75">
      <c r="A285" s="107" t="s">
        <v>323</v>
      </c>
      <c r="B285" s="376"/>
      <c r="C285" s="376"/>
      <c r="D285" s="376"/>
      <c r="E285" s="376"/>
      <c r="F285" s="426"/>
      <c r="H285" s="287"/>
      <c r="I285" s="109"/>
      <c r="J285" s="380"/>
      <c r="K285" s="380"/>
      <c r="L285" s="380"/>
      <c r="M285" s="380"/>
      <c r="N285" s="380"/>
    </row>
    <row r="286" spans="1:14" ht="12.75">
      <c r="A286" s="107" t="s">
        <v>324</v>
      </c>
      <c r="B286" s="376"/>
      <c r="C286" s="376"/>
      <c r="D286" s="376"/>
      <c r="E286" s="376"/>
      <c r="F286" s="426"/>
      <c r="H286" s="287"/>
      <c r="I286" s="109"/>
      <c r="J286" s="380"/>
      <c r="K286" s="380"/>
      <c r="L286" s="380"/>
      <c r="M286" s="380"/>
      <c r="N286" s="380"/>
    </row>
    <row r="287" spans="1:14" ht="12.75">
      <c r="A287" s="108" t="s">
        <v>325</v>
      </c>
      <c r="B287" s="377"/>
      <c r="C287" s="377"/>
      <c r="D287" s="377"/>
      <c r="E287" s="377"/>
      <c r="F287" s="427"/>
      <c r="H287" s="287"/>
      <c r="I287" s="109"/>
      <c r="J287" s="380"/>
      <c r="K287" s="380"/>
      <c r="L287" s="380"/>
      <c r="M287" s="380"/>
      <c r="N287" s="380"/>
    </row>
    <row r="288" spans="1:14" ht="12.75">
      <c r="A288" s="106" t="s">
        <v>326</v>
      </c>
      <c r="B288" s="375">
        <v>665</v>
      </c>
      <c r="C288" s="375">
        <v>164</v>
      </c>
      <c r="D288" s="375">
        <v>0</v>
      </c>
      <c r="E288" s="375">
        <v>88839</v>
      </c>
      <c r="F288" s="425">
        <v>21634</v>
      </c>
      <c r="H288" s="287"/>
      <c r="I288" s="104"/>
      <c r="J288" s="381"/>
      <c r="K288" s="381"/>
      <c r="L288" s="381"/>
      <c r="M288" s="381"/>
      <c r="N288" s="381"/>
    </row>
    <row r="289" spans="1:14" ht="12.75">
      <c r="A289" s="107" t="s">
        <v>327</v>
      </c>
      <c r="B289" s="376"/>
      <c r="C289" s="376"/>
      <c r="D289" s="376"/>
      <c r="E289" s="376"/>
      <c r="F289" s="426"/>
      <c r="H289" s="287"/>
      <c r="I289" s="104"/>
      <c r="J289" s="381"/>
      <c r="K289" s="381"/>
      <c r="L289" s="381"/>
      <c r="M289" s="381"/>
      <c r="N289" s="381"/>
    </row>
    <row r="290" spans="1:14" ht="12.75">
      <c r="A290" s="107" t="s">
        <v>328</v>
      </c>
      <c r="B290" s="376"/>
      <c r="C290" s="376"/>
      <c r="D290" s="376"/>
      <c r="E290" s="376"/>
      <c r="F290" s="426"/>
      <c r="H290" s="287"/>
      <c r="I290" s="104"/>
      <c r="J290" s="381"/>
      <c r="K290" s="381"/>
      <c r="L290" s="381"/>
      <c r="M290" s="381"/>
      <c r="N290" s="381"/>
    </row>
    <row r="291" spans="1:14" ht="12.75">
      <c r="A291" s="107" t="s">
        <v>329</v>
      </c>
      <c r="B291" s="376"/>
      <c r="C291" s="376"/>
      <c r="D291" s="376"/>
      <c r="E291" s="376"/>
      <c r="F291" s="426"/>
      <c r="H291" s="287"/>
      <c r="I291" s="104"/>
      <c r="J291" s="381"/>
      <c r="K291" s="381"/>
      <c r="L291" s="381"/>
      <c r="M291" s="381"/>
      <c r="N291" s="381"/>
    </row>
    <row r="292" spans="1:14" ht="12.75">
      <c r="A292" s="107" t="s">
        <v>330</v>
      </c>
      <c r="B292" s="376"/>
      <c r="C292" s="376"/>
      <c r="D292" s="376"/>
      <c r="E292" s="376"/>
      <c r="F292" s="426"/>
      <c r="H292" s="287"/>
      <c r="I292" s="104"/>
      <c r="J292" s="381"/>
      <c r="K292" s="381"/>
      <c r="L292" s="381"/>
      <c r="M292" s="381"/>
      <c r="N292" s="381"/>
    </row>
    <row r="293" spans="1:14" ht="12.75">
      <c r="A293" s="107" t="s">
        <v>331</v>
      </c>
      <c r="B293" s="376"/>
      <c r="C293" s="376"/>
      <c r="D293" s="376"/>
      <c r="E293" s="376"/>
      <c r="F293" s="426"/>
      <c r="H293" s="287"/>
      <c r="I293" s="104"/>
      <c r="J293" s="381"/>
      <c r="K293" s="381"/>
      <c r="L293" s="381"/>
      <c r="M293" s="381"/>
      <c r="N293" s="381"/>
    </row>
    <row r="294" spans="1:14" ht="12.75">
      <c r="A294" s="107" t="s">
        <v>332</v>
      </c>
      <c r="B294" s="376"/>
      <c r="C294" s="376"/>
      <c r="D294" s="376"/>
      <c r="E294" s="376"/>
      <c r="F294" s="426"/>
      <c r="H294" s="287"/>
      <c r="I294" s="104"/>
      <c r="J294" s="381"/>
      <c r="K294" s="381"/>
      <c r="L294" s="381"/>
      <c r="M294" s="381"/>
      <c r="N294" s="381"/>
    </row>
    <row r="295" spans="1:14" ht="12.75">
      <c r="A295" s="107" t="s">
        <v>333</v>
      </c>
      <c r="B295" s="376"/>
      <c r="C295" s="376"/>
      <c r="D295" s="376"/>
      <c r="E295" s="376"/>
      <c r="F295" s="426"/>
      <c r="H295" s="287"/>
      <c r="I295" s="104"/>
      <c r="J295" s="381"/>
      <c r="K295" s="381"/>
      <c r="L295" s="381"/>
      <c r="M295" s="381"/>
      <c r="N295" s="381"/>
    </row>
    <row r="296" spans="1:14" ht="12.75">
      <c r="A296" s="107" t="s">
        <v>334</v>
      </c>
      <c r="B296" s="376"/>
      <c r="C296" s="376"/>
      <c r="D296" s="376"/>
      <c r="E296" s="376"/>
      <c r="F296" s="426"/>
      <c r="H296" s="287"/>
      <c r="I296" s="104"/>
      <c r="J296" s="381"/>
      <c r="K296" s="381"/>
      <c r="L296" s="381"/>
      <c r="M296" s="381"/>
      <c r="N296" s="381"/>
    </row>
    <row r="297" spans="1:14" ht="12.75">
      <c r="A297" s="107" t="s">
        <v>335</v>
      </c>
      <c r="B297" s="376"/>
      <c r="C297" s="376"/>
      <c r="D297" s="376"/>
      <c r="E297" s="376"/>
      <c r="F297" s="426"/>
      <c r="H297" s="287"/>
      <c r="I297" s="104"/>
      <c r="J297" s="381"/>
      <c r="K297" s="381"/>
      <c r="L297" s="381"/>
      <c r="M297" s="381"/>
      <c r="N297" s="381"/>
    </row>
    <row r="298" spans="1:14" ht="12.75">
      <c r="A298" s="107" t="s">
        <v>336</v>
      </c>
      <c r="B298" s="376"/>
      <c r="C298" s="376"/>
      <c r="D298" s="376"/>
      <c r="E298" s="376"/>
      <c r="F298" s="426"/>
      <c r="H298" s="287"/>
      <c r="I298" s="104"/>
      <c r="J298" s="381"/>
      <c r="K298" s="381"/>
      <c r="L298" s="381"/>
      <c r="M298" s="381"/>
      <c r="N298" s="381"/>
    </row>
    <row r="299" spans="1:14" ht="12.75">
      <c r="A299" s="107" t="s">
        <v>337</v>
      </c>
      <c r="B299" s="376"/>
      <c r="C299" s="376"/>
      <c r="D299" s="376"/>
      <c r="E299" s="376"/>
      <c r="F299" s="426"/>
      <c r="H299" s="287"/>
      <c r="I299" s="104"/>
      <c r="J299" s="381"/>
      <c r="K299" s="381"/>
      <c r="L299" s="381"/>
      <c r="M299" s="381"/>
      <c r="N299" s="381"/>
    </row>
    <row r="300" spans="1:14" ht="12.75">
      <c r="A300" s="107" t="s">
        <v>338</v>
      </c>
      <c r="B300" s="376"/>
      <c r="C300" s="376"/>
      <c r="D300" s="376"/>
      <c r="E300" s="376"/>
      <c r="F300" s="426"/>
      <c r="H300" s="287"/>
      <c r="I300" s="104"/>
      <c r="J300" s="381"/>
      <c r="K300" s="381"/>
      <c r="L300" s="381"/>
      <c r="M300" s="381"/>
      <c r="N300" s="381"/>
    </row>
    <row r="301" spans="1:14" ht="12.75">
      <c r="A301" s="107" t="s">
        <v>339</v>
      </c>
      <c r="B301" s="376"/>
      <c r="C301" s="376"/>
      <c r="D301" s="376"/>
      <c r="E301" s="376"/>
      <c r="F301" s="426"/>
      <c r="H301" s="287"/>
      <c r="I301" s="104"/>
      <c r="J301" s="381"/>
      <c r="K301" s="381"/>
      <c r="L301" s="381"/>
      <c r="M301" s="381"/>
      <c r="N301" s="381"/>
    </row>
    <row r="302" spans="1:14" ht="12.75">
      <c r="A302" s="107" t="s">
        <v>340</v>
      </c>
      <c r="B302" s="376"/>
      <c r="C302" s="376"/>
      <c r="D302" s="376"/>
      <c r="E302" s="376"/>
      <c r="F302" s="426"/>
      <c r="H302" s="287"/>
      <c r="I302" s="104"/>
      <c r="J302" s="381"/>
      <c r="K302" s="381"/>
      <c r="L302" s="381"/>
      <c r="M302" s="381"/>
      <c r="N302" s="381"/>
    </row>
    <row r="303" spans="1:14" ht="12.75">
      <c r="A303" s="107" t="s">
        <v>341</v>
      </c>
      <c r="B303" s="376"/>
      <c r="C303" s="376"/>
      <c r="D303" s="376"/>
      <c r="E303" s="376"/>
      <c r="F303" s="426"/>
      <c r="H303" s="287"/>
      <c r="I303" s="104"/>
      <c r="J303" s="381"/>
      <c r="K303" s="381"/>
      <c r="L303" s="381"/>
      <c r="M303" s="381"/>
      <c r="N303" s="381"/>
    </row>
    <row r="304" spans="1:14" ht="12.75">
      <c r="A304" s="107" t="s">
        <v>342</v>
      </c>
      <c r="B304" s="376"/>
      <c r="C304" s="376"/>
      <c r="D304" s="376"/>
      <c r="E304" s="376"/>
      <c r="F304" s="426"/>
      <c r="H304" s="287"/>
      <c r="I304" s="104"/>
      <c r="J304" s="381"/>
      <c r="K304" s="381"/>
      <c r="L304" s="381"/>
      <c r="M304" s="381"/>
      <c r="N304" s="381"/>
    </row>
    <row r="305" spans="1:14" ht="12.75">
      <c r="A305" s="107" t="s">
        <v>343</v>
      </c>
      <c r="B305" s="376"/>
      <c r="C305" s="376"/>
      <c r="D305" s="376"/>
      <c r="E305" s="376"/>
      <c r="F305" s="426"/>
      <c r="H305" s="287"/>
      <c r="I305" s="104"/>
      <c r="J305" s="381"/>
      <c r="K305" s="381"/>
      <c r="L305" s="381"/>
      <c r="M305" s="381"/>
      <c r="N305" s="381"/>
    </row>
    <row r="306" spans="1:14" ht="12.75">
      <c r="A306" s="107" t="s">
        <v>344</v>
      </c>
      <c r="B306" s="376"/>
      <c r="C306" s="376"/>
      <c r="D306" s="376"/>
      <c r="E306" s="376"/>
      <c r="F306" s="426"/>
      <c r="H306" s="287"/>
      <c r="I306" s="104"/>
      <c r="J306" s="381"/>
      <c r="K306" s="381"/>
      <c r="L306" s="381"/>
      <c r="M306" s="381"/>
      <c r="N306" s="381"/>
    </row>
    <row r="307" spans="1:14" ht="12.75">
      <c r="A307" s="107" t="s">
        <v>345</v>
      </c>
      <c r="B307" s="376"/>
      <c r="C307" s="376"/>
      <c r="D307" s="376"/>
      <c r="E307" s="376"/>
      <c r="F307" s="426"/>
      <c r="H307" s="287"/>
      <c r="I307" s="104"/>
      <c r="J307" s="381"/>
      <c r="K307" s="381"/>
      <c r="L307" s="381"/>
      <c r="M307" s="381"/>
      <c r="N307" s="381"/>
    </row>
    <row r="308" spans="1:14" ht="12.75">
      <c r="A308" s="107" t="s">
        <v>346</v>
      </c>
      <c r="B308" s="376"/>
      <c r="C308" s="376"/>
      <c r="D308" s="376"/>
      <c r="E308" s="376"/>
      <c r="F308" s="426"/>
      <c r="H308" s="287"/>
      <c r="I308" s="104"/>
      <c r="J308" s="381"/>
      <c r="K308" s="381"/>
      <c r="L308" s="381"/>
      <c r="M308" s="381"/>
      <c r="N308" s="381"/>
    </row>
    <row r="309" spans="1:14" ht="12.75">
      <c r="A309" s="107" t="s">
        <v>347</v>
      </c>
      <c r="B309" s="376"/>
      <c r="C309" s="376"/>
      <c r="D309" s="376"/>
      <c r="E309" s="376"/>
      <c r="F309" s="426"/>
      <c r="H309" s="287"/>
      <c r="I309" s="104"/>
      <c r="J309" s="381"/>
      <c r="K309" s="381"/>
      <c r="L309" s="381"/>
      <c r="M309" s="381"/>
      <c r="N309" s="381"/>
    </row>
    <row r="310" spans="1:14" ht="12.75">
      <c r="A310" s="108" t="s">
        <v>348</v>
      </c>
      <c r="B310" s="377"/>
      <c r="C310" s="377"/>
      <c r="D310" s="377"/>
      <c r="E310" s="377"/>
      <c r="F310" s="427"/>
      <c r="H310" s="287"/>
      <c r="I310" s="104"/>
      <c r="J310" s="381"/>
      <c r="K310" s="381"/>
      <c r="L310" s="381"/>
      <c r="M310" s="381"/>
      <c r="N310" s="381"/>
    </row>
    <row r="311" spans="1:14" ht="12.75">
      <c r="A311" s="106" t="s">
        <v>349</v>
      </c>
      <c r="B311" s="375">
        <v>1</v>
      </c>
      <c r="C311" s="375">
        <v>1</v>
      </c>
      <c r="D311" s="375">
        <v>0</v>
      </c>
      <c r="E311" s="375">
        <v>1644</v>
      </c>
      <c r="F311" s="425">
        <v>0</v>
      </c>
      <c r="H311" s="287"/>
      <c r="I311" s="109"/>
      <c r="J311" s="380"/>
      <c r="K311" s="380"/>
      <c r="L311" s="380"/>
      <c r="M311" s="380"/>
      <c r="N311" s="380"/>
    </row>
    <row r="312" spans="1:14" ht="12.75">
      <c r="A312" s="108" t="s">
        <v>350</v>
      </c>
      <c r="B312" s="377"/>
      <c r="C312" s="377"/>
      <c r="D312" s="377"/>
      <c r="E312" s="377"/>
      <c r="F312" s="427"/>
      <c r="H312" s="287"/>
      <c r="I312" s="109"/>
      <c r="J312" s="380"/>
      <c r="K312" s="380"/>
      <c r="L312" s="380"/>
      <c r="M312" s="380"/>
      <c r="N312" s="380"/>
    </row>
    <row r="313" spans="1:14" ht="12.75">
      <c r="A313" s="307" t="s">
        <v>351</v>
      </c>
      <c r="B313" s="308">
        <v>106</v>
      </c>
      <c r="C313" s="308">
        <v>0</v>
      </c>
      <c r="D313" s="308">
        <v>0</v>
      </c>
      <c r="E313" s="308">
        <v>15204</v>
      </c>
      <c r="F313" s="309">
        <v>3848</v>
      </c>
      <c r="H313" s="287"/>
      <c r="I313" s="104"/>
      <c r="J313" s="105"/>
      <c r="K313" s="105"/>
      <c r="L313" s="105"/>
      <c r="M313" s="105"/>
      <c r="N313" s="105"/>
    </row>
    <row r="314" spans="1:14" ht="12.75">
      <c r="A314" s="307" t="s">
        <v>352</v>
      </c>
      <c r="B314" s="308">
        <v>108</v>
      </c>
      <c r="C314" s="308">
        <v>0</v>
      </c>
      <c r="D314" s="308">
        <v>0</v>
      </c>
      <c r="E314" s="308">
        <v>15223</v>
      </c>
      <c r="F314" s="309">
        <v>3844</v>
      </c>
      <c r="H314" s="287"/>
      <c r="I314" s="109"/>
      <c r="J314" s="290"/>
      <c r="K314" s="290"/>
      <c r="L314" s="290"/>
      <c r="M314" s="290"/>
      <c r="N314" s="290"/>
    </row>
    <row r="315" spans="1:14" ht="12.75">
      <c r="A315" s="106" t="s">
        <v>353</v>
      </c>
      <c r="B315" s="375">
        <v>700</v>
      </c>
      <c r="C315" s="375">
        <v>30</v>
      </c>
      <c r="D315" s="375">
        <v>0</v>
      </c>
      <c r="E315" s="375">
        <v>94592</v>
      </c>
      <c r="F315" s="425">
        <v>23786</v>
      </c>
      <c r="H315" s="287"/>
      <c r="I315" s="104"/>
      <c r="J315" s="381"/>
      <c r="K315" s="381"/>
      <c r="L315" s="381"/>
      <c r="M315" s="381"/>
      <c r="N315" s="381"/>
    </row>
    <row r="316" spans="1:14" ht="12.75">
      <c r="A316" s="107" t="s">
        <v>354</v>
      </c>
      <c r="B316" s="376"/>
      <c r="C316" s="376"/>
      <c r="D316" s="376"/>
      <c r="E316" s="376"/>
      <c r="F316" s="426"/>
      <c r="H316" s="287"/>
      <c r="I316" s="104"/>
      <c r="J316" s="381"/>
      <c r="K316" s="381"/>
      <c r="L316" s="381"/>
      <c r="M316" s="381"/>
      <c r="N316" s="381"/>
    </row>
    <row r="317" spans="1:14" ht="12.75">
      <c r="A317" s="107" t="s">
        <v>355</v>
      </c>
      <c r="B317" s="376"/>
      <c r="C317" s="376"/>
      <c r="D317" s="376"/>
      <c r="E317" s="376"/>
      <c r="F317" s="426"/>
      <c r="H317" s="287"/>
      <c r="I317" s="104"/>
      <c r="J317" s="381"/>
      <c r="K317" s="381"/>
      <c r="L317" s="381"/>
      <c r="M317" s="381"/>
      <c r="N317" s="381"/>
    </row>
    <row r="318" spans="1:14" ht="12.75">
      <c r="A318" s="107" t="s">
        <v>356</v>
      </c>
      <c r="B318" s="376"/>
      <c r="C318" s="376"/>
      <c r="D318" s="376"/>
      <c r="E318" s="376"/>
      <c r="F318" s="426"/>
      <c r="H318" s="287"/>
      <c r="I318" s="104"/>
      <c r="J318" s="381"/>
      <c r="K318" s="381"/>
      <c r="L318" s="381"/>
      <c r="M318" s="381"/>
      <c r="N318" s="381"/>
    </row>
    <row r="319" spans="1:14" ht="12.75">
      <c r="A319" s="107" t="s">
        <v>357</v>
      </c>
      <c r="B319" s="376"/>
      <c r="C319" s="376"/>
      <c r="D319" s="376"/>
      <c r="E319" s="376"/>
      <c r="F319" s="426"/>
      <c r="H319" s="287"/>
      <c r="I319" s="104"/>
      <c r="J319" s="381"/>
      <c r="K319" s="381"/>
      <c r="L319" s="381"/>
      <c r="M319" s="381"/>
      <c r="N319" s="381"/>
    </row>
    <row r="320" spans="1:14" ht="12.75">
      <c r="A320" s="107" t="s">
        <v>358</v>
      </c>
      <c r="B320" s="376"/>
      <c r="C320" s="376"/>
      <c r="D320" s="376"/>
      <c r="E320" s="376"/>
      <c r="F320" s="426"/>
      <c r="H320" s="287"/>
      <c r="I320" s="104"/>
      <c r="J320" s="381"/>
      <c r="K320" s="381"/>
      <c r="L320" s="381"/>
      <c r="M320" s="381"/>
      <c r="N320" s="381"/>
    </row>
    <row r="321" spans="1:14" ht="12.75">
      <c r="A321" s="107" t="s">
        <v>359</v>
      </c>
      <c r="B321" s="376"/>
      <c r="C321" s="376"/>
      <c r="D321" s="376"/>
      <c r="E321" s="376"/>
      <c r="F321" s="426"/>
      <c r="H321" s="287"/>
      <c r="I321" s="104"/>
      <c r="J321" s="381"/>
      <c r="K321" s="381"/>
      <c r="L321" s="381"/>
      <c r="M321" s="381"/>
      <c r="N321" s="381"/>
    </row>
    <row r="322" spans="1:14" ht="12.75">
      <c r="A322" s="107" t="s">
        <v>360</v>
      </c>
      <c r="B322" s="376"/>
      <c r="C322" s="376"/>
      <c r="D322" s="376"/>
      <c r="E322" s="376"/>
      <c r="F322" s="426"/>
      <c r="H322" s="287"/>
      <c r="I322" s="104"/>
      <c r="J322" s="381"/>
      <c r="K322" s="381"/>
      <c r="L322" s="381"/>
      <c r="M322" s="381"/>
      <c r="N322" s="381"/>
    </row>
    <row r="323" spans="1:14" ht="12.75">
      <c r="A323" s="107" t="s">
        <v>361</v>
      </c>
      <c r="B323" s="376"/>
      <c r="C323" s="376"/>
      <c r="D323" s="376"/>
      <c r="E323" s="376"/>
      <c r="F323" s="426"/>
      <c r="H323" s="287"/>
      <c r="I323" s="104"/>
      <c r="J323" s="381"/>
      <c r="K323" s="381"/>
      <c r="L323" s="381"/>
      <c r="M323" s="381"/>
      <c r="N323" s="381"/>
    </row>
    <row r="324" spans="1:14" ht="12.75">
      <c r="A324" s="107" t="s">
        <v>362</v>
      </c>
      <c r="B324" s="376"/>
      <c r="C324" s="376"/>
      <c r="D324" s="376"/>
      <c r="E324" s="376"/>
      <c r="F324" s="426"/>
      <c r="H324" s="287"/>
      <c r="I324" s="104"/>
      <c r="J324" s="381"/>
      <c r="K324" s="381"/>
      <c r="L324" s="381"/>
      <c r="M324" s="381"/>
      <c r="N324" s="381"/>
    </row>
    <row r="325" spans="1:14" ht="12.75">
      <c r="A325" s="107" t="s">
        <v>363</v>
      </c>
      <c r="B325" s="376"/>
      <c r="C325" s="376"/>
      <c r="D325" s="376"/>
      <c r="E325" s="376"/>
      <c r="F325" s="426"/>
      <c r="H325" s="287"/>
      <c r="I325" s="104"/>
      <c r="J325" s="381"/>
      <c r="K325" s="381"/>
      <c r="L325" s="381"/>
      <c r="M325" s="381"/>
      <c r="N325" s="381"/>
    </row>
    <row r="326" spans="1:14" ht="12.75">
      <c r="A326" s="107" t="s">
        <v>364</v>
      </c>
      <c r="B326" s="376"/>
      <c r="C326" s="376"/>
      <c r="D326" s="376"/>
      <c r="E326" s="376"/>
      <c r="F326" s="426"/>
      <c r="H326" s="287"/>
      <c r="I326" s="104"/>
      <c r="J326" s="381"/>
      <c r="K326" s="381"/>
      <c r="L326" s="381"/>
      <c r="M326" s="381"/>
      <c r="N326" s="381"/>
    </row>
    <row r="327" spans="1:14" ht="12.75">
      <c r="A327" s="107" t="s">
        <v>365</v>
      </c>
      <c r="B327" s="376"/>
      <c r="C327" s="376"/>
      <c r="D327" s="376"/>
      <c r="E327" s="376"/>
      <c r="F327" s="426"/>
      <c r="H327" s="287"/>
      <c r="I327" s="104"/>
      <c r="J327" s="381"/>
      <c r="K327" s="381"/>
      <c r="L327" s="381"/>
      <c r="M327" s="381"/>
      <c r="N327" s="381"/>
    </row>
    <row r="328" spans="1:14" ht="12.75">
      <c r="A328" s="107" t="s">
        <v>366</v>
      </c>
      <c r="B328" s="376"/>
      <c r="C328" s="376"/>
      <c r="D328" s="376"/>
      <c r="E328" s="376"/>
      <c r="F328" s="426"/>
      <c r="H328" s="287"/>
      <c r="I328" s="104"/>
      <c r="J328" s="381"/>
      <c r="K328" s="381"/>
      <c r="L328" s="381"/>
      <c r="M328" s="381"/>
      <c r="N328" s="381"/>
    </row>
    <row r="329" spans="1:14" ht="12.75">
      <c r="A329" s="107" t="s">
        <v>367</v>
      </c>
      <c r="B329" s="376"/>
      <c r="C329" s="376"/>
      <c r="D329" s="376"/>
      <c r="E329" s="376"/>
      <c r="F329" s="426"/>
      <c r="H329" s="287"/>
      <c r="I329" s="104"/>
      <c r="J329" s="381"/>
      <c r="K329" s="381"/>
      <c r="L329" s="381"/>
      <c r="M329" s="381"/>
      <c r="N329" s="381"/>
    </row>
    <row r="330" spans="1:14" ht="12.75">
      <c r="A330" s="107" t="s">
        <v>368</v>
      </c>
      <c r="B330" s="376"/>
      <c r="C330" s="376"/>
      <c r="D330" s="376"/>
      <c r="E330" s="376"/>
      <c r="F330" s="426"/>
      <c r="H330" s="287"/>
      <c r="I330" s="104"/>
      <c r="J330" s="381"/>
      <c r="K330" s="381"/>
      <c r="L330" s="381"/>
      <c r="M330" s="381"/>
      <c r="N330" s="381"/>
    </row>
    <row r="331" spans="1:14" ht="12.75">
      <c r="A331" s="107" t="s">
        <v>369</v>
      </c>
      <c r="B331" s="376"/>
      <c r="C331" s="376"/>
      <c r="D331" s="376"/>
      <c r="E331" s="376"/>
      <c r="F331" s="426"/>
      <c r="H331" s="287"/>
      <c r="I331" s="104"/>
      <c r="J331" s="381"/>
      <c r="K331" s="381"/>
      <c r="L331" s="381"/>
      <c r="M331" s="381"/>
      <c r="N331" s="381"/>
    </row>
    <row r="332" spans="1:14" ht="12.75">
      <c r="A332" s="107" t="s">
        <v>370</v>
      </c>
      <c r="B332" s="376"/>
      <c r="C332" s="376"/>
      <c r="D332" s="376"/>
      <c r="E332" s="376"/>
      <c r="F332" s="426"/>
      <c r="H332" s="287"/>
      <c r="I332" s="104"/>
      <c r="J332" s="381"/>
      <c r="K332" s="381"/>
      <c r="L332" s="381"/>
      <c r="M332" s="381"/>
      <c r="N332" s="381"/>
    </row>
    <row r="333" spans="1:14" ht="12.75">
      <c r="A333" s="107" t="s">
        <v>371</v>
      </c>
      <c r="B333" s="376"/>
      <c r="C333" s="376"/>
      <c r="D333" s="376"/>
      <c r="E333" s="376"/>
      <c r="F333" s="426"/>
      <c r="H333" s="287"/>
      <c r="I333" s="104"/>
      <c r="J333" s="381"/>
      <c r="K333" s="381"/>
      <c r="L333" s="381"/>
      <c r="M333" s="381"/>
      <c r="N333" s="381"/>
    </row>
    <row r="334" spans="1:14" ht="12.75">
      <c r="A334" s="107" t="s">
        <v>372</v>
      </c>
      <c r="B334" s="376"/>
      <c r="C334" s="376"/>
      <c r="D334" s="376"/>
      <c r="E334" s="376"/>
      <c r="F334" s="426"/>
      <c r="H334" s="287"/>
      <c r="I334" s="104"/>
      <c r="J334" s="381"/>
      <c r="K334" s="381"/>
      <c r="L334" s="381"/>
      <c r="M334" s="381"/>
      <c r="N334" s="381"/>
    </row>
    <row r="335" spans="1:14" ht="12.75">
      <c r="A335" s="107" t="s">
        <v>373</v>
      </c>
      <c r="B335" s="376"/>
      <c r="C335" s="376"/>
      <c r="D335" s="376"/>
      <c r="E335" s="376"/>
      <c r="F335" s="426"/>
      <c r="H335" s="287"/>
      <c r="I335" s="104"/>
      <c r="J335" s="381"/>
      <c r="K335" s="381"/>
      <c r="L335" s="381"/>
      <c r="M335" s="381"/>
      <c r="N335" s="381"/>
    </row>
    <row r="336" spans="1:14" ht="12.75">
      <c r="A336" s="108" t="s">
        <v>374</v>
      </c>
      <c r="B336" s="377"/>
      <c r="C336" s="377"/>
      <c r="D336" s="377"/>
      <c r="E336" s="377"/>
      <c r="F336" s="427"/>
      <c r="H336" s="287"/>
      <c r="I336" s="104"/>
      <c r="J336" s="381"/>
      <c r="K336" s="381"/>
      <c r="L336" s="381"/>
      <c r="M336" s="381"/>
      <c r="N336" s="381"/>
    </row>
    <row r="337" spans="1:14" ht="12.75">
      <c r="A337" s="307" t="s">
        <v>375</v>
      </c>
      <c r="B337" s="308">
        <v>1</v>
      </c>
      <c r="C337" s="308">
        <v>0</v>
      </c>
      <c r="D337" s="308">
        <v>0</v>
      </c>
      <c r="E337" s="308">
        <v>470</v>
      </c>
      <c r="F337" s="309">
        <v>0</v>
      </c>
      <c r="H337" s="287"/>
      <c r="I337" s="109"/>
      <c r="J337" s="290"/>
      <c r="K337" s="290"/>
      <c r="L337" s="290"/>
      <c r="M337" s="290"/>
      <c r="N337" s="290"/>
    </row>
    <row r="338" spans="1:14" ht="12.75">
      <c r="A338" s="106" t="s">
        <v>376</v>
      </c>
      <c r="B338" s="375">
        <v>63</v>
      </c>
      <c r="C338" s="375">
        <v>31</v>
      </c>
      <c r="D338" s="375">
        <v>0</v>
      </c>
      <c r="E338" s="375">
        <v>8233</v>
      </c>
      <c r="F338" s="425">
        <v>1984</v>
      </c>
      <c r="H338" s="287"/>
      <c r="I338" s="104"/>
      <c r="J338" s="381"/>
      <c r="K338" s="381"/>
      <c r="L338" s="381"/>
      <c r="M338" s="381"/>
      <c r="N338" s="381"/>
    </row>
    <row r="339" spans="1:14" ht="12.75">
      <c r="A339" s="107" t="s">
        <v>377</v>
      </c>
      <c r="B339" s="376"/>
      <c r="C339" s="376"/>
      <c r="D339" s="376"/>
      <c r="E339" s="376"/>
      <c r="F339" s="426"/>
      <c r="H339" s="287"/>
      <c r="I339" s="104"/>
      <c r="J339" s="381"/>
      <c r="K339" s="381"/>
      <c r="L339" s="381"/>
      <c r="M339" s="381"/>
      <c r="N339" s="381"/>
    </row>
    <row r="340" spans="1:14" ht="12.75">
      <c r="A340" s="108" t="s">
        <v>378</v>
      </c>
      <c r="B340" s="377"/>
      <c r="C340" s="377"/>
      <c r="D340" s="377"/>
      <c r="E340" s="377"/>
      <c r="F340" s="427"/>
      <c r="H340" s="287"/>
      <c r="I340" s="104"/>
      <c r="J340" s="381"/>
      <c r="K340" s="381"/>
      <c r="L340" s="381"/>
      <c r="M340" s="381"/>
      <c r="N340" s="381"/>
    </row>
    <row r="341" spans="1:14" ht="12.75">
      <c r="A341" s="106" t="s">
        <v>379</v>
      </c>
      <c r="B341" s="375">
        <v>69</v>
      </c>
      <c r="C341" s="375">
        <v>0</v>
      </c>
      <c r="D341" s="375">
        <v>0</v>
      </c>
      <c r="E341" s="375">
        <v>8271</v>
      </c>
      <c r="F341" s="425">
        <v>2024</v>
      </c>
      <c r="H341" s="287"/>
      <c r="I341" s="109"/>
      <c r="J341" s="380"/>
      <c r="K341" s="380"/>
      <c r="L341" s="380"/>
      <c r="M341" s="380"/>
      <c r="N341" s="380"/>
    </row>
    <row r="342" spans="1:14" ht="12.75">
      <c r="A342" s="107" t="s">
        <v>380</v>
      </c>
      <c r="B342" s="376"/>
      <c r="C342" s="376"/>
      <c r="D342" s="376"/>
      <c r="E342" s="376"/>
      <c r="F342" s="426"/>
      <c r="H342" s="287"/>
      <c r="I342" s="109"/>
      <c r="J342" s="380"/>
      <c r="K342" s="380"/>
      <c r="L342" s="380"/>
      <c r="M342" s="380"/>
      <c r="N342" s="380"/>
    </row>
    <row r="343" spans="1:14" ht="12.75">
      <c r="A343" s="108" t="s">
        <v>381</v>
      </c>
      <c r="B343" s="377"/>
      <c r="C343" s="377"/>
      <c r="D343" s="377"/>
      <c r="E343" s="377"/>
      <c r="F343" s="427"/>
      <c r="H343" s="287"/>
      <c r="I343" s="109"/>
      <c r="J343" s="380"/>
      <c r="K343" s="380"/>
      <c r="L343" s="380"/>
      <c r="M343" s="380"/>
      <c r="N343" s="380"/>
    </row>
    <row r="344" spans="1:14" ht="12.75">
      <c r="A344" s="106" t="s">
        <v>382</v>
      </c>
      <c r="B344" s="375">
        <v>72</v>
      </c>
      <c r="C344" s="375">
        <v>0</v>
      </c>
      <c r="D344" s="375">
        <v>0</v>
      </c>
      <c r="E344" s="375">
        <v>8901</v>
      </c>
      <c r="F344" s="425">
        <v>2048</v>
      </c>
      <c r="H344" s="287"/>
      <c r="I344" s="104"/>
      <c r="J344" s="381"/>
      <c r="K344" s="381"/>
      <c r="L344" s="381"/>
      <c r="M344" s="381"/>
      <c r="N344" s="381"/>
    </row>
    <row r="345" spans="1:14" ht="12.75">
      <c r="A345" s="107" t="s">
        <v>383</v>
      </c>
      <c r="B345" s="376"/>
      <c r="C345" s="376"/>
      <c r="D345" s="376"/>
      <c r="E345" s="376"/>
      <c r="F345" s="426"/>
      <c r="H345" s="287"/>
      <c r="I345" s="104"/>
      <c r="J345" s="381"/>
      <c r="K345" s="381"/>
      <c r="L345" s="381"/>
      <c r="M345" s="381"/>
      <c r="N345" s="381"/>
    </row>
    <row r="346" spans="1:14" ht="12.75">
      <c r="A346" s="108" t="s">
        <v>384</v>
      </c>
      <c r="B346" s="377"/>
      <c r="C346" s="377"/>
      <c r="D346" s="377"/>
      <c r="E346" s="377"/>
      <c r="F346" s="427"/>
      <c r="H346" s="287"/>
      <c r="I346" s="104"/>
      <c r="J346" s="381"/>
      <c r="K346" s="381"/>
      <c r="L346" s="381"/>
      <c r="M346" s="381"/>
      <c r="N346" s="381"/>
    </row>
    <row r="347" spans="1:14" ht="12.75">
      <c r="A347" s="106" t="s">
        <v>385</v>
      </c>
      <c r="B347" s="375">
        <v>66</v>
      </c>
      <c r="C347" s="375">
        <v>0</v>
      </c>
      <c r="D347" s="375">
        <v>0</v>
      </c>
      <c r="E347" s="375">
        <v>8648</v>
      </c>
      <c r="F347" s="425">
        <v>2001</v>
      </c>
      <c r="H347" s="287"/>
      <c r="I347" s="109"/>
      <c r="J347" s="380"/>
      <c r="K347" s="380"/>
      <c r="L347" s="380"/>
      <c r="M347" s="380"/>
      <c r="N347" s="380"/>
    </row>
    <row r="348" spans="1:14" ht="12.75">
      <c r="A348" s="107" t="s">
        <v>386</v>
      </c>
      <c r="B348" s="376"/>
      <c r="C348" s="376"/>
      <c r="D348" s="376"/>
      <c r="E348" s="376"/>
      <c r="F348" s="426"/>
      <c r="H348" s="287"/>
      <c r="I348" s="109"/>
      <c r="J348" s="380"/>
      <c r="K348" s="380"/>
      <c r="L348" s="380"/>
      <c r="M348" s="380"/>
      <c r="N348" s="380"/>
    </row>
    <row r="349" spans="1:14" ht="12.75">
      <c r="A349" s="108" t="s">
        <v>387</v>
      </c>
      <c r="B349" s="377"/>
      <c r="C349" s="377"/>
      <c r="D349" s="377"/>
      <c r="E349" s="377"/>
      <c r="F349" s="427"/>
      <c r="H349" s="287"/>
      <c r="I349" s="109"/>
      <c r="J349" s="380"/>
      <c r="K349" s="380"/>
      <c r="L349" s="380"/>
      <c r="M349" s="380"/>
      <c r="N349" s="380"/>
    </row>
    <row r="350" spans="1:14" ht="12.75">
      <c r="A350" s="106" t="s">
        <v>388</v>
      </c>
      <c r="B350" s="375">
        <v>69</v>
      </c>
      <c r="C350" s="375">
        <v>0</v>
      </c>
      <c r="D350" s="375">
        <v>0</v>
      </c>
      <c r="E350" s="375">
        <v>8417</v>
      </c>
      <c r="F350" s="425">
        <v>2032</v>
      </c>
      <c r="H350" s="287"/>
      <c r="I350" s="104"/>
      <c r="J350" s="381"/>
      <c r="K350" s="381"/>
      <c r="L350" s="381"/>
      <c r="M350" s="381"/>
      <c r="N350" s="381"/>
    </row>
    <row r="351" spans="1:14" ht="12.75">
      <c r="A351" s="107" t="s">
        <v>389</v>
      </c>
      <c r="B351" s="376"/>
      <c r="C351" s="376"/>
      <c r="D351" s="376"/>
      <c r="E351" s="376"/>
      <c r="F351" s="426"/>
      <c r="H351" s="287"/>
      <c r="I351" s="104"/>
      <c r="J351" s="381"/>
      <c r="K351" s="381"/>
      <c r="L351" s="381"/>
      <c r="M351" s="381"/>
      <c r="N351" s="381"/>
    </row>
    <row r="352" spans="1:14" ht="12.75">
      <c r="A352" s="108" t="s">
        <v>390</v>
      </c>
      <c r="B352" s="377"/>
      <c r="C352" s="377"/>
      <c r="D352" s="377"/>
      <c r="E352" s="377"/>
      <c r="F352" s="427"/>
      <c r="H352" s="287"/>
      <c r="I352" s="104"/>
      <c r="J352" s="381"/>
      <c r="K352" s="381"/>
      <c r="L352" s="381"/>
      <c r="M352" s="381"/>
      <c r="N352" s="381"/>
    </row>
    <row r="353" spans="1:14" ht="12.75">
      <c r="A353" s="106" t="s">
        <v>391</v>
      </c>
      <c r="B353" s="375">
        <v>61</v>
      </c>
      <c r="C353" s="375">
        <v>0</v>
      </c>
      <c r="D353" s="375">
        <v>0</v>
      </c>
      <c r="E353" s="375">
        <v>8130</v>
      </c>
      <c r="F353" s="425">
        <v>1966</v>
      </c>
      <c r="H353" s="287"/>
      <c r="I353" s="109"/>
      <c r="J353" s="380"/>
      <c r="K353" s="380"/>
      <c r="L353" s="380"/>
      <c r="M353" s="380"/>
      <c r="N353" s="380"/>
    </row>
    <row r="354" spans="1:14" ht="12.75">
      <c r="A354" s="107" t="s">
        <v>392</v>
      </c>
      <c r="B354" s="376"/>
      <c r="C354" s="376"/>
      <c r="D354" s="376"/>
      <c r="E354" s="376"/>
      <c r="F354" s="426"/>
      <c r="H354" s="287"/>
      <c r="I354" s="109"/>
      <c r="J354" s="380"/>
      <c r="K354" s="380"/>
      <c r="L354" s="380"/>
      <c r="M354" s="380"/>
      <c r="N354" s="380"/>
    </row>
    <row r="355" spans="1:14" ht="12.75">
      <c r="A355" s="108" t="s">
        <v>393</v>
      </c>
      <c r="B355" s="377"/>
      <c r="C355" s="377"/>
      <c r="D355" s="377"/>
      <c r="E355" s="377"/>
      <c r="F355" s="427"/>
      <c r="H355" s="287"/>
      <c r="I355" s="109"/>
      <c r="J355" s="380"/>
      <c r="K355" s="380"/>
      <c r="L355" s="380"/>
      <c r="M355" s="380"/>
      <c r="N355" s="380"/>
    </row>
    <row r="356" spans="1:14" ht="12.75">
      <c r="A356" s="106" t="s">
        <v>394</v>
      </c>
      <c r="B356" s="375">
        <v>62</v>
      </c>
      <c r="C356" s="375">
        <v>0</v>
      </c>
      <c r="D356" s="375">
        <v>0</v>
      </c>
      <c r="E356" s="375">
        <v>8167</v>
      </c>
      <c r="F356" s="425">
        <v>1973</v>
      </c>
      <c r="H356" s="287"/>
      <c r="I356" s="104"/>
      <c r="J356" s="381"/>
      <c r="K356" s="381"/>
      <c r="L356" s="381"/>
      <c r="M356" s="381"/>
      <c r="N356" s="381"/>
    </row>
    <row r="357" spans="1:14" ht="12.75">
      <c r="A357" s="107" t="s">
        <v>395</v>
      </c>
      <c r="B357" s="376"/>
      <c r="C357" s="376"/>
      <c r="D357" s="376"/>
      <c r="E357" s="376"/>
      <c r="F357" s="426"/>
      <c r="H357" s="287"/>
      <c r="I357" s="104"/>
      <c r="J357" s="381"/>
      <c r="K357" s="381"/>
      <c r="L357" s="381"/>
      <c r="M357" s="381"/>
      <c r="N357" s="381"/>
    </row>
    <row r="358" spans="1:14" ht="12.75">
      <c r="A358" s="108" t="s">
        <v>396</v>
      </c>
      <c r="B358" s="377"/>
      <c r="C358" s="377"/>
      <c r="D358" s="377"/>
      <c r="E358" s="377"/>
      <c r="F358" s="427"/>
      <c r="H358" s="287"/>
      <c r="I358" s="104"/>
      <c r="J358" s="381"/>
      <c r="K358" s="381"/>
      <c r="L358" s="381"/>
      <c r="M358" s="381"/>
      <c r="N358" s="381"/>
    </row>
    <row r="359" spans="1:14" ht="12.75">
      <c r="A359" s="106" t="s">
        <v>397</v>
      </c>
      <c r="B359" s="375">
        <v>60</v>
      </c>
      <c r="C359" s="375">
        <v>0</v>
      </c>
      <c r="D359" s="375">
        <v>0</v>
      </c>
      <c r="E359" s="375">
        <v>7760</v>
      </c>
      <c r="F359" s="425">
        <v>1966</v>
      </c>
      <c r="H359" s="287"/>
      <c r="I359" s="109"/>
      <c r="J359" s="380"/>
      <c r="K359" s="380"/>
      <c r="L359" s="380"/>
      <c r="M359" s="380"/>
      <c r="N359" s="380"/>
    </row>
    <row r="360" spans="1:14" ht="12.75">
      <c r="A360" s="107" t="s">
        <v>398</v>
      </c>
      <c r="B360" s="376"/>
      <c r="C360" s="376"/>
      <c r="D360" s="376"/>
      <c r="E360" s="376"/>
      <c r="F360" s="426"/>
      <c r="H360" s="287"/>
      <c r="I360" s="109"/>
      <c r="J360" s="380"/>
      <c r="K360" s="380"/>
      <c r="L360" s="380"/>
      <c r="M360" s="380"/>
      <c r="N360" s="380"/>
    </row>
    <row r="361" spans="1:14" ht="12.75">
      <c r="A361" s="108" t="s">
        <v>399</v>
      </c>
      <c r="B361" s="377"/>
      <c r="C361" s="377"/>
      <c r="D361" s="377"/>
      <c r="E361" s="377"/>
      <c r="F361" s="427"/>
      <c r="H361" s="287"/>
      <c r="I361" s="109"/>
      <c r="J361" s="380"/>
      <c r="K361" s="380"/>
      <c r="L361" s="380"/>
      <c r="M361" s="380"/>
      <c r="N361" s="380"/>
    </row>
    <row r="362" spans="1:14" ht="12.75">
      <c r="A362" s="106" t="s">
        <v>400</v>
      </c>
      <c r="B362" s="375">
        <v>63</v>
      </c>
      <c r="C362" s="375">
        <v>0</v>
      </c>
      <c r="D362" s="375">
        <v>0</v>
      </c>
      <c r="E362" s="375">
        <v>8136</v>
      </c>
      <c r="F362" s="425">
        <v>1985</v>
      </c>
      <c r="H362" s="287"/>
      <c r="I362" s="104"/>
      <c r="J362" s="381"/>
      <c r="K362" s="381"/>
      <c r="L362" s="381"/>
      <c r="M362" s="381"/>
      <c r="N362" s="381"/>
    </row>
    <row r="363" spans="1:14" ht="12.75">
      <c r="A363" s="107" t="s">
        <v>401</v>
      </c>
      <c r="B363" s="376"/>
      <c r="C363" s="376"/>
      <c r="D363" s="376"/>
      <c r="E363" s="376"/>
      <c r="F363" s="426"/>
      <c r="H363" s="287"/>
      <c r="I363" s="104"/>
      <c r="J363" s="381"/>
      <c r="K363" s="381"/>
      <c r="L363" s="381"/>
      <c r="M363" s="381"/>
      <c r="N363" s="381"/>
    </row>
    <row r="364" spans="1:14" ht="12.75">
      <c r="A364" s="108" t="s">
        <v>402</v>
      </c>
      <c r="B364" s="377"/>
      <c r="C364" s="377"/>
      <c r="D364" s="377"/>
      <c r="E364" s="377"/>
      <c r="F364" s="427"/>
      <c r="H364" s="287"/>
      <c r="I364" s="104"/>
      <c r="J364" s="381"/>
      <c r="K364" s="381"/>
      <c r="L364" s="381"/>
      <c r="M364" s="381"/>
      <c r="N364" s="381"/>
    </row>
    <row r="365" spans="1:14" ht="12.75">
      <c r="A365" s="307" t="s">
        <v>403</v>
      </c>
      <c r="B365" s="308">
        <v>1</v>
      </c>
      <c r="C365" s="308">
        <v>1</v>
      </c>
      <c r="D365" s="308">
        <v>0</v>
      </c>
      <c r="E365" s="308">
        <v>4200</v>
      </c>
      <c r="F365" s="309">
        <v>869</v>
      </c>
      <c r="H365" s="287"/>
      <c r="I365" s="109"/>
      <c r="J365" s="290"/>
      <c r="K365" s="290"/>
      <c r="L365" s="290"/>
      <c r="M365" s="290"/>
      <c r="N365" s="290"/>
    </row>
    <row r="366" spans="1:14" ht="12.75">
      <c r="A366" s="307" t="s">
        <v>404</v>
      </c>
      <c r="B366" s="308">
        <v>1</v>
      </c>
      <c r="C366" s="308">
        <v>1</v>
      </c>
      <c r="D366" s="308">
        <v>0</v>
      </c>
      <c r="E366" s="308">
        <v>3577</v>
      </c>
      <c r="F366" s="309">
        <v>906</v>
      </c>
      <c r="H366" s="287"/>
      <c r="I366" s="104"/>
      <c r="J366" s="105"/>
      <c r="K366" s="105"/>
      <c r="L366" s="105"/>
      <c r="M366" s="105"/>
      <c r="N366" s="105"/>
    </row>
    <row r="367" spans="1:14" ht="12.75">
      <c r="A367" s="307" t="s">
        <v>405</v>
      </c>
      <c r="B367" s="308">
        <v>1</v>
      </c>
      <c r="C367" s="308">
        <v>1</v>
      </c>
      <c r="D367" s="308">
        <v>0</v>
      </c>
      <c r="E367" s="308">
        <v>13100</v>
      </c>
      <c r="F367" s="309">
        <v>2088</v>
      </c>
      <c r="H367" s="287"/>
      <c r="I367" s="109"/>
      <c r="J367" s="290"/>
      <c r="K367" s="290"/>
      <c r="L367" s="290"/>
      <c r="M367" s="290"/>
      <c r="N367" s="290"/>
    </row>
    <row r="368" spans="1:14" ht="12.75">
      <c r="A368" s="307" t="s">
        <v>406</v>
      </c>
      <c r="B368" s="308">
        <v>285</v>
      </c>
      <c r="C368" s="308">
        <v>284</v>
      </c>
      <c r="D368" s="308">
        <v>0</v>
      </c>
      <c r="E368" s="308">
        <v>26773</v>
      </c>
      <c r="F368" s="309">
        <v>6571</v>
      </c>
      <c r="H368" s="287"/>
      <c r="I368" s="104"/>
      <c r="J368" s="105"/>
      <c r="K368" s="105"/>
      <c r="L368" s="105"/>
      <c r="M368" s="105"/>
      <c r="N368" s="105"/>
    </row>
    <row r="369" spans="1:14" ht="12.75">
      <c r="A369" s="106" t="s">
        <v>407</v>
      </c>
      <c r="B369" s="375">
        <v>66</v>
      </c>
      <c r="C369" s="375">
        <v>0</v>
      </c>
      <c r="D369" s="375">
        <v>0</v>
      </c>
      <c r="E369" s="375">
        <v>10574</v>
      </c>
      <c r="F369" s="425">
        <v>2659</v>
      </c>
      <c r="H369" s="287"/>
      <c r="I369" s="109"/>
      <c r="J369" s="380"/>
      <c r="K369" s="380"/>
      <c r="L369" s="380"/>
      <c r="M369" s="380"/>
      <c r="N369" s="380"/>
    </row>
    <row r="370" spans="1:14" ht="12.75">
      <c r="A370" s="107" t="s">
        <v>408</v>
      </c>
      <c r="B370" s="376"/>
      <c r="C370" s="376"/>
      <c r="D370" s="376"/>
      <c r="E370" s="376"/>
      <c r="F370" s="426"/>
      <c r="H370" s="287"/>
      <c r="I370" s="109"/>
      <c r="J370" s="380"/>
      <c r="K370" s="380"/>
      <c r="L370" s="380"/>
      <c r="M370" s="380"/>
      <c r="N370" s="380"/>
    </row>
    <row r="371" spans="1:14" ht="12.75">
      <c r="A371" s="108" t="s">
        <v>409</v>
      </c>
      <c r="B371" s="377"/>
      <c r="C371" s="377"/>
      <c r="D371" s="377"/>
      <c r="E371" s="377"/>
      <c r="F371" s="427"/>
      <c r="H371" s="287"/>
      <c r="I371" s="109"/>
      <c r="J371" s="380"/>
      <c r="K371" s="380"/>
      <c r="L371" s="380"/>
      <c r="M371" s="380"/>
      <c r="N371" s="380"/>
    </row>
    <row r="372" spans="1:14" ht="12.75">
      <c r="A372" s="307" t="s">
        <v>410</v>
      </c>
      <c r="B372" s="308">
        <v>31</v>
      </c>
      <c r="C372" s="308">
        <v>0</v>
      </c>
      <c r="D372" s="308">
        <v>0</v>
      </c>
      <c r="E372" s="308">
        <v>3876</v>
      </c>
      <c r="F372" s="309">
        <v>970</v>
      </c>
      <c r="H372" s="287"/>
      <c r="I372" s="104"/>
      <c r="J372" s="105"/>
      <c r="K372" s="105"/>
      <c r="L372" s="105"/>
      <c r="M372" s="105"/>
      <c r="N372" s="105"/>
    </row>
    <row r="373" spans="1:14" ht="12.75">
      <c r="A373" s="307" t="s">
        <v>411</v>
      </c>
      <c r="B373" s="308">
        <v>30</v>
      </c>
      <c r="C373" s="308">
        <v>0</v>
      </c>
      <c r="D373" s="308">
        <v>0</v>
      </c>
      <c r="E373" s="308">
        <v>3780</v>
      </c>
      <c r="F373" s="309">
        <v>951</v>
      </c>
      <c r="H373" s="287"/>
      <c r="I373" s="109"/>
      <c r="J373" s="290"/>
      <c r="K373" s="290"/>
      <c r="L373" s="290"/>
      <c r="M373" s="290"/>
      <c r="N373" s="290"/>
    </row>
    <row r="374" spans="1:14" ht="12.75">
      <c r="A374" s="307" t="s">
        <v>412</v>
      </c>
      <c r="B374" s="308">
        <v>30</v>
      </c>
      <c r="C374" s="308">
        <v>30</v>
      </c>
      <c r="D374" s="308">
        <v>0</v>
      </c>
      <c r="E374" s="308">
        <v>3780</v>
      </c>
      <c r="F374" s="309">
        <v>957</v>
      </c>
      <c r="H374" s="287"/>
      <c r="I374" s="104"/>
      <c r="J374" s="105"/>
      <c r="K374" s="105"/>
      <c r="L374" s="105"/>
      <c r="M374" s="105"/>
      <c r="N374" s="105"/>
    </row>
    <row r="375" spans="1:14" ht="12.75">
      <c r="A375" s="307" t="s">
        <v>413</v>
      </c>
      <c r="B375" s="308">
        <v>31</v>
      </c>
      <c r="C375" s="308">
        <v>31</v>
      </c>
      <c r="D375" s="308">
        <v>0</v>
      </c>
      <c r="E375" s="308">
        <v>3824</v>
      </c>
      <c r="F375" s="309">
        <v>966</v>
      </c>
      <c r="H375" s="287"/>
      <c r="I375" s="109"/>
      <c r="J375" s="290"/>
      <c r="K375" s="290"/>
      <c r="L375" s="290"/>
      <c r="M375" s="290"/>
      <c r="N375" s="290"/>
    </row>
    <row r="376" spans="1:14" ht="12.75">
      <c r="A376" s="307" t="s">
        <v>414</v>
      </c>
      <c r="B376" s="308">
        <v>31</v>
      </c>
      <c r="C376" s="308">
        <v>0</v>
      </c>
      <c r="D376" s="308">
        <v>0</v>
      </c>
      <c r="E376" s="308">
        <v>3827</v>
      </c>
      <c r="F376" s="309">
        <v>964</v>
      </c>
      <c r="H376" s="287"/>
      <c r="I376" s="104"/>
      <c r="J376" s="105"/>
      <c r="K376" s="105"/>
      <c r="L376" s="105"/>
      <c r="M376" s="105"/>
      <c r="N376" s="105"/>
    </row>
    <row r="377" spans="1:14" ht="12.75">
      <c r="A377" s="307" t="s">
        <v>415</v>
      </c>
      <c r="B377" s="308">
        <v>35</v>
      </c>
      <c r="C377" s="308">
        <v>0</v>
      </c>
      <c r="D377" s="308">
        <v>0</v>
      </c>
      <c r="E377" s="308">
        <v>4618</v>
      </c>
      <c r="F377" s="309">
        <v>1009</v>
      </c>
      <c r="H377" s="287"/>
      <c r="I377" s="109"/>
      <c r="J377" s="290"/>
      <c r="K377" s="290"/>
      <c r="L377" s="290"/>
      <c r="M377" s="290"/>
      <c r="N377" s="290"/>
    </row>
    <row r="378" spans="1:14" ht="12.75">
      <c r="A378" s="307" t="s">
        <v>416</v>
      </c>
      <c r="B378" s="308">
        <v>61</v>
      </c>
      <c r="C378" s="308">
        <v>0</v>
      </c>
      <c r="D378" s="308">
        <v>0</v>
      </c>
      <c r="E378" s="308">
        <v>8796</v>
      </c>
      <c r="F378" s="309">
        <v>2218</v>
      </c>
      <c r="H378" s="287"/>
      <c r="I378" s="104"/>
      <c r="J378" s="105"/>
      <c r="K378" s="105"/>
      <c r="L378" s="105"/>
      <c r="M378" s="105"/>
      <c r="N378" s="105"/>
    </row>
    <row r="379" spans="1:14" ht="12.75">
      <c r="A379" s="307" t="s">
        <v>417</v>
      </c>
      <c r="B379" s="308">
        <v>62</v>
      </c>
      <c r="C379" s="308">
        <v>0</v>
      </c>
      <c r="D379" s="308">
        <v>0</v>
      </c>
      <c r="E379" s="308">
        <v>8919</v>
      </c>
      <c r="F379" s="309">
        <v>2221</v>
      </c>
      <c r="H379" s="287"/>
      <c r="I379" s="109"/>
      <c r="J379" s="290"/>
      <c r="K379" s="290"/>
      <c r="L379" s="290"/>
      <c r="M379" s="290"/>
      <c r="N379" s="290"/>
    </row>
    <row r="380" spans="1:14" ht="12.75">
      <c r="A380" s="307" t="s">
        <v>418</v>
      </c>
      <c r="B380" s="308">
        <v>63</v>
      </c>
      <c r="C380" s="308">
        <v>0</v>
      </c>
      <c r="D380" s="308">
        <v>0</v>
      </c>
      <c r="E380" s="308">
        <v>8954</v>
      </c>
      <c r="F380" s="309">
        <v>2233</v>
      </c>
      <c r="H380" s="287"/>
      <c r="I380" s="104"/>
      <c r="J380" s="105"/>
      <c r="K380" s="105"/>
      <c r="L380" s="105"/>
      <c r="M380" s="105"/>
      <c r="N380" s="105"/>
    </row>
    <row r="381" spans="1:14" ht="12.75">
      <c r="A381" s="307" t="s">
        <v>419</v>
      </c>
      <c r="B381" s="308">
        <v>60</v>
      </c>
      <c r="C381" s="308">
        <v>0</v>
      </c>
      <c r="D381" s="308">
        <v>0</v>
      </c>
      <c r="E381" s="308">
        <v>8760</v>
      </c>
      <c r="F381" s="309">
        <v>2216</v>
      </c>
      <c r="H381" s="287"/>
      <c r="I381" s="109"/>
      <c r="J381" s="290"/>
      <c r="K381" s="290"/>
      <c r="L381" s="290"/>
      <c r="M381" s="290"/>
      <c r="N381" s="290"/>
    </row>
    <row r="382" spans="1:14" ht="12.75">
      <c r="A382" s="307" t="s">
        <v>420</v>
      </c>
      <c r="B382" s="308">
        <v>30</v>
      </c>
      <c r="C382" s="308">
        <v>0</v>
      </c>
      <c r="D382" s="308">
        <v>0</v>
      </c>
      <c r="E382" s="308">
        <v>3780</v>
      </c>
      <c r="F382" s="309">
        <v>953</v>
      </c>
      <c r="H382" s="287"/>
      <c r="I382" s="104"/>
      <c r="J382" s="105"/>
      <c r="K382" s="105"/>
      <c r="L382" s="105"/>
      <c r="M382" s="105"/>
      <c r="N382" s="105"/>
    </row>
    <row r="383" spans="1:14" ht="12.75">
      <c r="A383" s="307" t="s">
        <v>421</v>
      </c>
      <c r="B383" s="308">
        <v>30</v>
      </c>
      <c r="C383" s="308">
        <v>0</v>
      </c>
      <c r="D383" s="308">
        <v>0</v>
      </c>
      <c r="E383" s="308">
        <v>3780</v>
      </c>
      <c r="F383" s="309">
        <v>957</v>
      </c>
      <c r="H383" s="287"/>
      <c r="I383" s="109"/>
      <c r="J383" s="290"/>
      <c r="K383" s="290"/>
      <c r="L383" s="290"/>
      <c r="M383" s="290"/>
      <c r="N383" s="290"/>
    </row>
    <row r="384" spans="1:14" ht="12.75">
      <c r="A384" s="307" t="s">
        <v>422</v>
      </c>
      <c r="B384" s="308">
        <v>30</v>
      </c>
      <c r="C384" s="308">
        <v>0</v>
      </c>
      <c r="D384" s="308">
        <v>0</v>
      </c>
      <c r="E384" s="308">
        <v>3780</v>
      </c>
      <c r="F384" s="309">
        <v>957</v>
      </c>
      <c r="H384" s="287"/>
      <c r="I384" s="104"/>
      <c r="J384" s="105"/>
      <c r="K384" s="105"/>
      <c r="L384" s="105"/>
      <c r="M384" s="105"/>
      <c r="N384" s="105"/>
    </row>
    <row r="385" spans="1:14" ht="12.75">
      <c r="A385" s="307" t="s">
        <v>423</v>
      </c>
      <c r="B385" s="308">
        <v>31</v>
      </c>
      <c r="C385" s="308">
        <v>31</v>
      </c>
      <c r="D385" s="308">
        <v>0</v>
      </c>
      <c r="E385" s="308">
        <v>5058</v>
      </c>
      <c r="F385" s="309">
        <v>1142</v>
      </c>
      <c r="H385" s="287"/>
      <c r="I385" s="109"/>
      <c r="J385" s="290"/>
      <c r="K385" s="290"/>
      <c r="L385" s="290"/>
      <c r="M385" s="290"/>
      <c r="N385" s="290"/>
    </row>
    <row r="386" spans="1:14" ht="12.75">
      <c r="A386" s="307" t="s">
        <v>424</v>
      </c>
      <c r="B386" s="308">
        <v>32</v>
      </c>
      <c r="C386" s="308">
        <v>32</v>
      </c>
      <c r="D386" s="308">
        <v>0</v>
      </c>
      <c r="E386" s="308">
        <v>5093</v>
      </c>
      <c r="F386" s="309">
        <v>1144</v>
      </c>
      <c r="H386" s="287"/>
      <c r="I386" s="104"/>
      <c r="J386" s="105"/>
      <c r="K386" s="105"/>
      <c r="L386" s="105"/>
      <c r="M386" s="105"/>
      <c r="N386" s="105"/>
    </row>
    <row r="387" spans="1:14" ht="12.75">
      <c r="A387" s="307" t="s">
        <v>425</v>
      </c>
      <c r="B387" s="308">
        <v>31</v>
      </c>
      <c r="C387" s="308">
        <v>31</v>
      </c>
      <c r="D387" s="308">
        <v>0</v>
      </c>
      <c r="E387" s="308">
        <v>5062</v>
      </c>
      <c r="F387" s="309">
        <v>1145</v>
      </c>
      <c r="H387" s="287"/>
      <c r="I387" s="109"/>
      <c r="J387" s="290"/>
      <c r="K387" s="290"/>
      <c r="L387" s="290"/>
      <c r="M387" s="290"/>
      <c r="N387" s="290"/>
    </row>
    <row r="388" spans="1:14" ht="12.75">
      <c r="A388" s="307" t="s">
        <v>426</v>
      </c>
      <c r="B388" s="308">
        <v>1</v>
      </c>
      <c r="C388" s="308">
        <v>1</v>
      </c>
      <c r="D388" s="308">
        <v>0</v>
      </c>
      <c r="E388" s="308">
        <v>2169</v>
      </c>
      <c r="F388" s="309">
        <v>449</v>
      </c>
      <c r="H388" s="287"/>
      <c r="I388" s="104"/>
      <c r="J388" s="105"/>
      <c r="K388" s="105"/>
      <c r="L388" s="105"/>
      <c r="M388" s="105"/>
      <c r="N388" s="105"/>
    </row>
    <row r="389" spans="1:14" ht="12.75">
      <c r="A389" s="307" t="s">
        <v>427</v>
      </c>
      <c r="B389" s="308">
        <v>1</v>
      </c>
      <c r="C389" s="308">
        <v>1</v>
      </c>
      <c r="D389" s="308">
        <v>0</v>
      </c>
      <c r="E389" s="308">
        <v>20689</v>
      </c>
      <c r="F389" s="309">
        <v>5238</v>
      </c>
      <c r="H389" s="287"/>
      <c r="I389" s="109"/>
      <c r="J389" s="290"/>
      <c r="K389" s="290"/>
      <c r="L389" s="290"/>
      <c r="M389" s="290"/>
      <c r="N389" s="290"/>
    </row>
    <row r="390" spans="1:14" ht="12.75">
      <c r="A390" s="307" t="s">
        <v>428</v>
      </c>
      <c r="B390" s="308">
        <v>1</v>
      </c>
      <c r="C390" s="308">
        <v>1</v>
      </c>
      <c r="D390" s="308">
        <v>0</v>
      </c>
      <c r="E390" s="308">
        <v>2550</v>
      </c>
      <c r="F390" s="309">
        <v>646</v>
      </c>
      <c r="H390" s="287"/>
      <c r="I390" s="104"/>
      <c r="J390" s="105"/>
      <c r="K390" s="105"/>
      <c r="L390" s="105"/>
      <c r="M390" s="105"/>
      <c r="N390" s="105"/>
    </row>
    <row r="391" spans="1:14" ht="12.75">
      <c r="A391" s="307" t="s">
        <v>429</v>
      </c>
      <c r="B391" s="308">
        <v>1</v>
      </c>
      <c r="C391" s="308">
        <v>1</v>
      </c>
      <c r="D391" s="308">
        <v>0</v>
      </c>
      <c r="E391" s="308">
        <v>3254</v>
      </c>
      <c r="F391" s="309">
        <v>674</v>
      </c>
      <c r="H391" s="287"/>
      <c r="I391" s="109"/>
      <c r="J391" s="290"/>
      <c r="K391" s="290"/>
      <c r="L391" s="290"/>
      <c r="M391" s="290"/>
      <c r="N391" s="290"/>
    </row>
    <row r="392" spans="1:14" ht="12.75">
      <c r="A392" s="307" t="s">
        <v>430</v>
      </c>
      <c r="B392" s="308">
        <v>1</v>
      </c>
      <c r="C392" s="308">
        <v>1</v>
      </c>
      <c r="D392" s="308">
        <v>0</v>
      </c>
      <c r="E392" s="308">
        <v>19060</v>
      </c>
      <c r="F392" s="309">
        <v>4826</v>
      </c>
      <c r="H392" s="287"/>
      <c r="I392" s="104"/>
      <c r="J392" s="105"/>
      <c r="K392" s="105"/>
      <c r="L392" s="105"/>
      <c r="M392" s="105"/>
      <c r="N392" s="105"/>
    </row>
    <row r="393" spans="1:14" ht="12.75">
      <c r="A393" s="307" t="s">
        <v>431</v>
      </c>
      <c r="B393" s="308">
        <v>1</v>
      </c>
      <c r="C393" s="308">
        <v>1</v>
      </c>
      <c r="D393" s="308">
        <v>0</v>
      </c>
      <c r="E393" s="308">
        <v>22653</v>
      </c>
      <c r="F393" s="309">
        <v>5736</v>
      </c>
      <c r="H393" s="287"/>
      <c r="I393" s="109"/>
      <c r="J393" s="290"/>
      <c r="K393" s="290"/>
      <c r="L393" s="290"/>
      <c r="M393" s="290"/>
      <c r="N393" s="290"/>
    </row>
    <row r="394" spans="1:14" ht="12.75">
      <c r="A394" s="307" t="s">
        <v>432</v>
      </c>
      <c r="B394" s="308">
        <v>1</v>
      </c>
      <c r="C394" s="308">
        <v>1</v>
      </c>
      <c r="D394" s="308">
        <v>0</v>
      </c>
      <c r="E394" s="308">
        <v>5338</v>
      </c>
      <c r="F394" s="309">
        <v>1105</v>
      </c>
      <c r="H394" s="287"/>
      <c r="I394" s="104"/>
      <c r="J394" s="105"/>
      <c r="K394" s="105"/>
      <c r="L394" s="105"/>
      <c r="M394" s="105"/>
      <c r="N394" s="105"/>
    </row>
    <row r="395" spans="1:14" ht="12.75">
      <c r="A395" s="307" t="s">
        <v>433</v>
      </c>
      <c r="B395" s="308">
        <v>2</v>
      </c>
      <c r="C395" s="308">
        <v>0</v>
      </c>
      <c r="D395" s="308">
        <v>0</v>
      </c>
      <c r="E395" s="308">
        <v>3095</v>
      </c>
      <c r="F395" s="309">
        <v>641</v>
      </c>
      <c r="H395" s="287"/>
      <c r="I395" s="109"/>
      <c r="J395" s="290"/>
      <c r="K395" s="290"/>
      <c r="L395" s="290"/>
      <c r="M395" s="290"/>
      <c r="N395" s="290"/>
    </row>
    <row r="396" spans="1:14" ht="12.75">
      <c r="A396" s="307" t="s">
        <v>434</v>
      </c>
      <c r="B396" s="308">
        <v>1</v>
      </c>
      <c r="C396" s="308">
        <v>1</v>
      </c>
      <c r="D396" s="308">
        <v>0</v>
      </c>
      <c r="E396" s="308">
        <v>14620</v>
      </c>
      <c r="F396" s="309">
        <v>3702</v>
      </c>
      <c r="H396" s="287"/>
      <c r="I396" s="104"/>
      <c r="J396" s="105"/>
      <c r="K396" s="105"/>
      <c r="L396" s="105"/>
      <c r="M396" s="105"/>
      <c r="N396" s="105"/>
    </row>
    <row r="397" spans="1:14" ht="12.75">
      <c r="A397" s="307" t="s">
        <v>435</v>
      </c>
      <c r="B397" s="308">
        <v>103</v>
      </c>
      <c r="C397" s="308">
        <v>103</v>
      </c>
      <c r="D397" s="308">
        <v>0</v>
      </c>
      <c r="E397" s="308">
        <v>9377</v>
      </c>
      <c r="F397" s="309">
        <v>2355</v>
      </c>
      <c r="H397" s="287"/>
      <c r="I397" s="109"/>
      <c r="J397" s="290"/>
      <c r="K397" s="290"/>
      <c r="L397" s="290"/>
      <c r="M397" s="290"/>
      <c r="N397" s="290"/>
    </row>
    <row r="398" spans="1:14" ht="12.75">
      <c r="A398" s="106" t="s">
        <v>436</v>
      </c>
      <c r="B398" s="375">
        <v>451</v>
      </c>
      <c r="C398" s="375">
        <v>130</v>
      </c>
      <c r="D398" s="375">
        <v>0</v>
      </c>
      <c r="E398" s="375">
        <v>61190.7</v>
      </c>
      <c r="F398" s="425">
        <v>14367</v>
      </c>
      <c r="H398" s="287"/>
      <c r="I398" s="104"/>
      <c r="J398" s="381"/>
      <c r="K398" s="381"/>
      <c r="L398" s="381"/>
      <c r="M398" s="381"/>
      <c r="N398" s="381"/>
    </row>
    <row r="399" spans="1:14" ht="12.75">
      <c r="A399" s="107" t="s">
        <v>437</v>
      </c>
      <c r="B399" s="376"/>
      <c r="C399" s="376"/>
      <c r="D399" s="376"/>
      <c r="E399" s="376"/>
      <c r="F399" s="426"/>
      <c r="H399" s="287"/>
      <c r="I399" s="104"/>
      <c r="J399" s="381"/>
      <c r="K399" s="381"/>
      <c r="L399" s="381"/>
      <c r="M399" s="381"/>
      <c r="N399" s="381"/>
    </row>
    <row r="400" spans="1:14" ht="12.75">
      <c r="A400" s="107" t="s">
        <v>438</v>
      </c>
      <c r="B400" s="376"/>
      <c r="C400" s="376"/>
      <c r="D400" s="376"/>
      <c r="E400" s="376"/>
      <c r="F400" s="426"/>
      <c r="H400" s="287"/>
      <c r="I400" s="104"/>
      <c r="J400" s="381"/>
      <c r="K400" s="381"/>
      <c r="L400" s="381"/>
      <c r="M400" s="381"/>
      <c r="N400" s="381"/>
    </row>
    <row r="401" spans="1:14" ht="12.75">
      <c r="A401" s="107" t="s">
        <v>439</v>
      </c>
      <c r="B401" s="376"/>
      <c r="C401" s="376"/>
      <c r="D401" s="376"/>
      <c r="E401" s="376"/>
      <c r="F401" s="426"/>
      <c r="H401" s="287"/>
      <c r="I401" s="104"/>
      <c r="J401" s="381"/>
      <c r="K401" s="381"/>
      <c r="L401" s="381"/>
      <c r="M401" s="381"/>
      <c r="N401" s="381"/>
    </row>
    <row r="402" spans="1:14" ht="12.75">
      <c r="A402" s="107" t="s">
        <v>440</v>
      </c>
      <c r="B402" s="376"/>
      <c r="C402" s="376"/>
      <c r="D402" s="376"/>
      <c r="E402" s="376"/>
      <c r="F402" s="426"/>
      <c r="H402" s="287"/>
      <c r="I402" s="104"/>
      <c r="J402" s="381"/>
      <c r="K402" s="381"/>
      <c r="L402" s="381"/>
      <c r="M402" s="381"/>
      <c r="N402" s="381"/>
    </row>
    <row r="403" spans="1:14" ht="12.75">
      <c r="A403" s="107" t="s">
        <v>441</v>
      </c>
      <c r="B403" s="376"/>
      <c r="C403" s="376"/>
      <c r="D403" s="376"/>
      <c r="E403" s="376"/>
      <c r="F403" s="426"/>
      <c r="H403" s="287"/>
      <c r="I403" s="104"/>
      <c r="J403" s="381"/>
      <c r="K403" s="381"/>
      <c r="L403" s="381"/>
      <c r="M403" s="381"/>
      <c r="N403" s="381"/>
    </row>
    <row r="404" spans="1:14" ht="12.75">
      <c r="A404" s="107" t="s">
        <v>442</v>
      </c>
      <c r="B404" s="376"/>
      <c r="C404" s="376"/>
      <c r="D404" s="376"/>
      <c r="E404" s="376"/>
      <c r="F404" s="426"/>
      <c r="H404" s="287"/>
      <c r="I404" s="104"/>
      <c r="J404" s="381"/>
      <c r="K404" s="381"/>
      <c r="L404" s="381"/>
      <c r="M404" s="381"/>
      <c r="N404" s="381"/>
    </row>
    <row r="405" spans="1:14" ht="12.75">
      <c r="A405" s="107" t="s">
        <v>443</v>
      </c>
      <c r="B405" s="376"/>
      <c r="C405" s="376"/>
      <c r="D405" s="376"/>
      <c r="E405" s="376"/>
      <c r="F405" s="426"/>
      <c r="H405" s="287"/>
      <c r="I405" s="104"/>
      <c r="J405" s="381"/>
      <c r="K405" s="381"/>
      <c r="L405" s="381"/>
      <c r="M405" s="381"/>
      <c r="N405" s="381"/>
    </row>
    <row r="406" spans="1:14" ht="12.75">
      <c r="A406" s="107" t="s">
        <v>444</v>
      </c>
      <c r="B406" s="376"/>
      <c r="C406" s="376"/>
      <c r="D406" s="376"/>
      <c r="E406" s="376"/>
      <c r="F406" s="426"/>
      <c r="H406" s="287"/>
      <c r="I406" s="104"/>
      <c r="J406" s="381"/>
      <c r="K406" s="381"/>
      <c r="L406" s="381"/>
      <c r="M406" s="381"/>
      <c r="N406" s="381"/>
    </row>
    <row r="407" spans="1:14" ht="12.75">
      <c r="A407" s="107" t="s">
        <v>445</v>
      </c>
      <c r="B407" s="376"/>
      <c r="C407" s="376"/>
      <c r="D407" s="376"/>
      <c r="E407" s="376"/>
      <c r="F407" s="426"/>
      <c r="H407" s="287"/>
      <c r="I407" s="104"/>
      <c r="J407" s="381"/>
      <c r="K407" s="381"/>
      <c r="L407" s="381"/>
      <c r="M407" s="381"/>
      <c r="N407" s="381"/>
    </row>
    <row r="408" spans="1:14" ht="12.75">
      <c r="A408" s="107" t="s">
        <v>446</v>
      </c>
      <c r="B408" s="376"/>
      <c r="C408" s="376"/>
      <c r="D408" s="376"/>
      <c r="E408" s="376"/>
      <c r="F408" s="426"/>
      <c r="H408" s="287"/>
      <c r="I408" s="104"/>
      <c r="J408" s="381"/>
      <c r="K408" s="381"/>
      <c r="L408" s="381"/>
      <c r="M408" s="381"/>
      <c r="N408" s="381"/>
    </row>
    <row r="409" spans="1:14" ht="12.75">
      <c r="A409" s="107" t="s">
        <v>447</v>
      </c>
      <c r="B409" s="376"/>
      <c r="C409" s="376"/>
      <c r="D409" s="376"/>
      <c r="E409" s="376"/>
      <c r="F409" s="426"/>
      <c r="H409" s="287"/>
      <c r="I409" s="104"/>
      <c r="J409" s="381"/>
      <c r="K409" s="381"/>
      <c r="L409" s="381"/>
      <c r="M409" s="381"/>
      <c r="N409" s="381"/>
    </row>
    <row r="410" spans="1:14" ht="12.75">
      <c r="A410" s="107" t="s">
        <v>448</v>
      </c>
      <c r="B410" s="376"/>
      <c r="C410" s="376"/>
      <c r="D410" s="376"/>
      <c r="E410" s="376"/>
      <c r="F410" s="426"/>
      <c r="H410" s="287"/>
      <c r="I410" s="104"/>
      <c r="J410" s="381"/>
      <c r="K410" s="381"/>
      <c r="L410" s="381"/>
      <c r="M410" s="381"/>
      <c r="N410" s="381"/>
    </row>
    <row r="411" spans="1:14" ht="12.75">
      <c r="A411" s="107" t="s">
        <v>449</v>
      </c>
      <c r="B411" s="376"/>
      <c r="C411" s="376"/>
      <c r="D411" s="376"/>
      <c r="E411" s="376"/>
      <c r="F411" s="426"/>
      <c r="H411" s="287"/>
      <c r="I411" s="104"/>
      <c r="J411" s="381"/>
      <c r="K411" s="381"/>
      <c r="L411" s="381"/>
      <c r="M411" s="381"/>
      <c r="N411" s="381"/>
    </row>
    <row r="412" spans="1:14" ht="12.75">
      <c r="A412" s="107" t="s">
        <v>450</v>
      </c>
      <c r="B412" s="376"/>
      <c r="C412" s="376"/>
      <c r="D412" s="376"/>
      <c r="E412" s="376"/>
      <c r="F412" s="426"/>
      <c r="H412" s="287"/>
      <c r="I412" s="104"/>
      <c r="J412" s="381"/>
      <c r="K412" s="381"/>
      <c r="L412" s="381"/>
      <c r="M412" s="381"/>
      <c r="N412" s="381"/>
    </row>
    <row r="413" spans="1:14" ht="12.75">
      <c r="A413" s="107" t="s">
        <v>451</v>
      </c>
      <c r="B413" s="376"/>
      <c r="C413" s="376"/>
      <c r="D413" s="376"/>
      <c r="E413" s="376"/>
      <c r="F413" s="426"/>
      <c r="H413" s="287"/>
      <c r="I413" s="104"/>
      <c r="J413" s="381"/>
      <c r="K413" s="381"/>
      <c r="L413" s="381"/>
      <c r="M413" s="381"/>
      <c r="N413" s="381"/>
    </row>
    <row r="414" spans="1:14" ht="12.75">
      <c r="A414" s="108" t="s">
        <v>452</v>
      </c>
      <c r="B414" s="377"/>
      <c r="C414" s="377"/>
      <c r="D414" s="377"/>
      <c r="E414" s="377"/>
      <c r="F414" s="427"/>
      <c r="H414" s="287"/>
      <c r="I414" s="104"/>
      <c r="J414" s="381"/>
      <c r="K414" s="381"/>
      <c r="L414" s="381"/>
      <c r="M414" s="381"/>
      <c r="N414" s="381"/>
    </row>
    <row r="415" spans="1:14" ht="12.75">
      <c r="A415" s="307" t="s">
        <v>453</v>
      </c>
      <c r="B415" s="308">
        <v>281</v>
      </c>
      <c r="C415" s="308">
        <v>280</v>
      </c>
      <c r="D415" s="308">
        <v>0</v>
      </c>
      <c r="E415" s="308">
        <v>23493</v>
      </c>
      <c r="F415" s="309">
        <v>5941</v>
      </c>
      <c r="H415" s="287"/>
      <c r="I415" s="109"/>
      <c r="J415" s="290"/>
      <c r="K415" s="290"/>
      <c r="L415" s="290"/>
      <c r="M415" s="290"/>
      <c r="N415" s="290"/>
    </row>
    <row r="416" spans="1:14" ht="12.75">
      <c r="A416" s="106" t="s">
        <v>454</v>
      </c>
      <c r="B416" s="375">
        <v>536</v>
      </c>
      <c r="C416" s="375">
        <v>103</v>
      </c>
      <c r="D416" s="375">
        <v>0</v>
      </c>
      <c r="E416" s="375">
        <v>75865</v>
      </c>
      <c r="F416" s="425">
        <v>19069</v>
      </c>
      <c r="H416" s="287"/>
      <c r="I416" s="104"/>
      <c r="J416" s="381"/>
      <c r="K416" s="381"/>
      <c r="L416" s="381"/>
      <c r="M416" s="381"/>
      <c r="N416" s="381"/>
    </row>
    <row r="417" spans="1:14" ht="12.75">
      <c r="A417" s="107" t="s">
        <v>455</v>
      </c>
      <c r="B417" s="376"/>
      <c r="C417" s="376"/>
      <c r="D417" s="376"/>
      <c r="E417" s="376"/>
      <c r="F417" s="426"/>
      <c r="H417" s="287"/>
      <c r="I417" s="104"/>
      <c r="J417" s="381"/>
      <c r="K417" s="381"/>
      <c r="L417" s="381"/>
      <c r="M417" s="381"/>
      <c r="N417" s="381"/>
    </row>
    <row r="418" spans="1:14" ht="12.75">
      <c r="A418" s="107" t="s">
        <v>456</v>
      </c>
      <c r="B418" s="376"/>
      <c r="C418" s="376"/>
      <c r="D418" s="376"/>
      <c r="E418" s="376"/>
      <c r="F418" s="426"/>
      <c r="H418" s="287"/>
      <c r="I418" s="104"/>
      <c r="J418" s="381"/>
      <c r="K418" s="381"/>
      <c r="L418" s="381"/>
      <c r="M418" s="381"/>
      <c r="N418" s="381"/>
    </row>
    <row r="419" spans="1:14" ht="12.75">
      <c r="A419" s="107" t="s">
        <v>457</v>
      </c>
      <c r="B419" s="376"/>
      <c r="C419" s="376"/>
      <c r="D419" s="376"/>
      <c r="E419" s="376"/>
      <c r="F419" s="426"/>
      <c r="H419" s="287"/>
      <c r="I419" s="104"/>
      <c r="J419" s="381"/>
      <c r="K419" s="381"/>
      <c r="L419" s="381"/>
      <c r="M419" s="381"/>
      <c r="N419" s="381"/>
    </row>
    <row r="420" spans="1:14" ht="12.75">
      <c r="A420" s="107" t="s">
        <v>458</v>
      </c>
      <c r="B420" s="376"/>
      <c r="C420" s="376"/>
      <c r="D420" s="376"/>
      <c r="E420" s="376"/>
      <c r="F420" s="426"/>
      <c r="H420" s="287"/>
      <c r="I420" s="104"/>
      <c r="J420" s="381"/>
      <c r="K420" s="381"/>
      <c r="L420" s="381"/>
      <c r="M420" s="381"/>
      <c r="N420" s="381"/>
    </row>
    <row r="421" spans="1:14" ht="12.75">
      <c r="A421" s="107" t="s">
        <v>459</v>
      </c>
      <c r="B421" s="376"/>
      <c r="C421" s="376"/>
      <c r="D421" s="376"/>
      <c r="E421" s="376"/>
      <c r="F421" s="426"/>
      <c r="H421" s="287"/>
      <c r="I421" s="104"/>
      <c r="J421" s="381"/>
      <c r="K421" s="381"/>
      <c r="L421" s="381"/>
      <c r="M421" s="381"/>
      <c r="N421" s="381"/>
    </row>
    <row r="422" spans="1:14" ht="12.75">
      <c r="A422" s="107" t="s">
        <v>460</v>
      </c>
      <c r="B422" s="376"/>
      <c r="C422" s="376"/>
      <c r="D422" s="376"/>
      <c r="E422" s="376"/>
      <c r="F422" s="426"/>
      <c r="H422" s="287"/>
      <c r="I422" s="104"/>
      <c r="J422" s="381"/>
      <c r="K422" s="381"/>
      <c r="L422" s="381"/>
      <c r="M422" s="381"/>
      <c r="N422" s="381"/>
    </row>
    <row r="423" spans="1:14" ht="12.75">
      <c r="A423" s="107" t="s">
        <v>461</v>
      </c>
      <c r="B423" s="376"/>
      <c r="C423" s="376"/>
      <c r="D423" s="376"/>
      <c r="E423" s="376"/>
      <c r="F423" s="426"/>
      <c r="H423" s="287"/>
      <c r="I423" s="104"/>
      <c r="J423" s="381"/>
      <c r="K423" s="381"/>
      <c r="L423" s="381"/>
      <c r="M423" s="381"/>
      <c r="N423" s="381"/>
    </row>
    <row r="424" spans="1:14" ht="12.75">
      <c r="A424" s="107" t="s">
        <v>462</v>
      </c>
      <c r="B424" s="376"/>
      <c r="C424" s="376"/>
      <c r="D424" s="376"/>
      <c r="E424" s="376"/>
      <c r="F424" s="426"/>
      <c r="H424" s="287"/>
      <c r="I424" s="104"/>
      <c r="J424" s="381"/>
      <c r="K424" s="381"/>
      <c r="L424" s="381"/>
      <c r="M424" s="381"/>
      <c r="N424" s="381"/>
    </row>
    <row r="425" spans="1:14" ht="12.75">
      <c r="A425" s="107" t="s">
        <v>463</v>
      </c>
      <c r="B425" s="376"/>
      <c r="C425" s="376"/>
      <c r="D425" s="376"/>
      <c r="E425" s="376"/>
      <c r="F425" s="426"/>
      <c r="H425" s="287"/>
      <c r="I425" s="104"/>
      <c r="J425" s="381"/>
      <c r="K425" s="381"/>
      <c r="L425" s="381"/>
      <c r="M425" s="381"/>
      <c r="N425" s="381"/>
    </row>
    <row r="426" spans="1:14" ht="12.75">
      <c r="A426" s="107" t="s">
        <v>464</v>
      </c>
      <c r="B426" s="376"/>
      <c r="C426" s="376"/>
      <c r="D426" s="376"/>
      <c r="E426" s="376"/>
      <c r="F426" s="426"/>
      <c r="H426" s="287"/>
      <c r="I426" s="104"/>
      <c r="J426" s="381"/>
      <c r="K426" s="381"/>
      <c r="L426" s="381"/>
      <c r="M426" s="381"/>
      <c r="N426" s="381"/>
    </row>
    <row r="427" spans="1:14" ht="12.75">
      <c r="A427" s="108" t="s">
        <v>465</v>
      </c>
      <c r="B427" s="377"/>
      <c r="C427" s="377"/>
      <c r="D427" s="377"/>
      <c r="E427" s="377"/>
      <c r="F427" s="427"/>
      <c r="H427" s="287"/>
      <c r="I427" s="104"/>
      <c r="J427" s="381"/>
      <c r="K427" s="381"/>
      <c r="L427" s="381"/>
      <c r="M427" s="381"/>
      <c r="N427" s="381"/>
    </row>
    <row r="428" spans="1:14" ht="12.75">
      <c r="A428" s="106" t="s">
        <v>466</v>
      </c>
      <c r="B428" s="375">
        <v>284</v>
      </c>
      <c r="C428" s="375">
        <v>284</v>
      </c>
      <c r="D428" s="375">
        <v>3.71</v>
      </c>
      <c r="E428" s="375">
        <v>63087</v>
      </c>
      <c r="F428" s="425">
        <v>14962</v>
      </c>
      <c r="H428" s="287"/>
      <c r="I428" s="109"/>
      <c r="J428" s="380"/>
      <c r="K428" s="380"/>
      <c r="L428" s="380"/>
      <c r="M428" s="380"/>
      <c r="N428" s="380"/>
    </row>
    <row r="429" spans="1:14" ht="12.75">
      <c r="A429" s="107" t="s">
        <v>467</v>
      </c>
      <c r="B429" s="376"/>
      <c r="C429" s="376"/>
      <c r="D429" s="376"/>
      <c r="E429" s="376"/>
      <c r="F429" s="426"/>
      <c r="H429" s="287"/>
      <c r="I429" s="109"/>
      <c r="J429" s="380"/>
      <c r="K429" s="380"/>
      <c r="L429" s="380"/>
      <c r="M429" s="380"/>
      <c r="N429" s="380"/>
    </row>
    <row r="430" spans="1:14" ht="12.75">
      <c r="A430" s="107" t="s">
        <v>468</v>
      </c>
      <c r="B430" s="376"/>
      <c r="C430" s="376"/>
      <c r="D430" s="376"/>
      <c r="E430" s="376"/>
      <c r="F430" s="426"/>
      <c r="H430" s="287"/>
      <c r="I430" s="109"/>
      <c r="J430" s="380"/>
      <c r="K430" s="380"/>
      <c r="L430" s="380"/>
      <c r="M430" s="380"/>
      <c r="N430" s="380"/>
    </row>
    <row r="431" spans="1:14" ht="12.75">
      <c r="A431" s="107" t="s">
        <v>469</v>
      </c>
      <c r="B431" s="376"/>
      <c r="C431" s="376"/>
      <c r="D431" s="376"/>
      <c r="E431" s="376"/>
      <c r="F431" s="426"/>
      <c r="H431" s="287"/>
      <c r="I431" s="109"/>
      <c r="J431" s="380"/>
      <c r="K431" s="380"/>
      <c r="L431" s="380"/>
      <c r="M431" s="380"/>
      <c r="N431" s="380"/>
    </row>
    <row r="432" spans="1:14" ht="12.75">
      <c r="A432" s="108" t="s">
        <v>470</v>
      </c>
      <c r="B432" s="377"/>
      <c r="C432" s="377"/>
      <c r="D432" s="377"/>
      <c r="E432" s="377"/>
      <c r="F432" s="427"/>
      <c r="H432" s="287"/>
      <c r="I432" s="109"/>
      <c r="J432" s="380"/>
      <c r="K432" s="380"/>
      <c r="L432" s="380"/>
      <c r="M432" s="380"/>
      <c r="N432" s="380"/>
    </row>
    <row r="433" spans="1:14" ht="12.75">
      <c r="A433" s="106" t="s">
        <v>471</v>
      </c>
      <c r="B433" s="375">
        <v>194</v>
      </c>
      <c r="C433" s="375">
        <v>127</v>
      </c>
      <c r="D433" s="375">
        <v>0</v>
      </c>
      <c r="E433" s="375">
        <v>34037</v>
      </c>
      <c r="F433" s="425">
        <v>8200</v>
      </c>
      <c r="H433" s="287"/>
      <c r="I433" s="104"/>
      <c r="J433" s="381"/>
      <c r="K433" s="381"/>
      <c r="L433" s="381"/>
      <c r="M433" s="381"/>
      <c r="N433" s="381"/>
    </row>
    <row r="434" spans="1:14" ht="12.75">
      <c r="A434" s="107" t="s">
        <v>472</v>
      </c>
      <c r="B434" s="376"/>
      <c r="C434" s="376"/>
      <c r="D434" s="376"/>
      <c r="E434" s="376"/>
      <c r="F434" s="426"/>
      <c r="H434" s="287"/>
      <c r="I434" s="104"/>
      <c r="J434" s="381"/>
      <c r="K434" s="381"/>
      <c r="L434" s="381"/>
      <c r="M434" s="381"/>
      <c r="N434" s="381"/>
    </row>
    <row r="435" spans="1:14" ht="12.75">
      <c r="A435" s="107" t="s">
        <v>473</v>
      </c>
      <c r="B435" s="376"/>
      <c r="C435" s="376"/>
      <c r="D435" s="376"/>
      <c r="E435" s="376"/>
      <c r="F435" s="426"/>
      <c r="H435" s="287"/>
      <c r="I435" s="104"/>
      <c r="J435" s="381"/>
      <c r="K435" s="381"/>
      <c r="L435" s="381"/>
      <c r="M435" s="381"/>
      <c r="N435" s="381"/>
    </row>
    <row r="436" spans="1:14" ht="12.75">
      <c r="A436" s="107" t="s">
        <v>474</v>
      </c>
      <c r="B436" s="376"/>
      <c r="C436" s="376"/>
      <c r="D436" s="376"/>
      <c r="E436" s="376"/>
      <c r="F436" s="426"/>
      <c r="H436" s="287"/>
      <c r="I436" s="104"/>
      <c r="J436" s="381"/>
      <c r="K436" s="381"/>
      <c r="L436" s="381"/>
      <c r="M436" s="381"/>
      <c r="N436" s="381"/>
    </row>
    <row r="437" spans="1:14" ht="12.75">
      <c r="A437" s="107" t="s">
        <v>475</v>
      </c>
      <c r="B437" s="376"/>
      <c r="C437" s="376"/>
      <c r="D437" s="376"/>
      <c r="E437" s="376"/>
      <c r="F437" s="426"/>
      <c r="H437" s="287"/>
      <c r="I437" s="104"/>
      <c r="J437" s="381"/>
      <c r="K437" s="381"/>
      <c r="L437" s="381"/>
      <c r="M437" s="381"/>
      <c r="N437" s="381"/>
    </row>
    <row r="438" spans="1:14" ht="12.75">
      <c r="A438" s="107" t="s">
        <v>476</v>
      </c>
      <c r="B438" s="376"/>
      <c r="C438" s="376"/>
      <c r="D438" s="376"/>
      <c r="E438" s="376"/>
      <c r="F438" s="426"/>
      <c r="H438" s="287"/>
      <c r="I438" s="104"/>
      <c r="J438" s="381"/>
      <c r="K438" s="381"/>
      <c r="L438" s="381"/>
      <c r="M438" s="381"/>
      <c r="N438" s="381"/>
    </row>
    <row r="439" spans="1:14" ht="12.75">
      <c r="A439" s="108" t="s">
        <v>477</v>
      </c>
      <c r="B439" s="377"/>
      <c r="C439" s="377"/>
      <c r="D439" s="377"/>
      <c r="E439" s="377"/>
      <c r="F439" s="427"/>
      <c r="H439" s="287"/>
      <c r="I439" s="104"/>
      <c r="J439" s="381"/>
      <c r="K439" s="381"/>
      <c r="L439" s="381"/>
      <c r="M439" s="381"/>
      <c r="N439" s="381"/>
    </row>
    <row r="440" spans="1:14" ht="12.75">
      <c r="A440" s="307" t="s">
        <v>478</v>
      </c>
      <c r="B440" s="308">
        <v>214</v>
      </c>
      <c r="C440" s="308">
        <v>212</v>
      </c>
      <c r="D440" s="308">
        <v>0</v>
      </c>
      <c r="E440" s="308">
        <v>33480</v>
      </c>
      <c r="F440" s="309">
        <v>8003</v>
      </c>
      <c r="H440" s="287"/>
      <c r="I440" s="109"/>
      <c r="J440" s="290"/>
      <c r="K440" s="290"/>
      <c r="L440" s="290"/>
      <c r="M440" s="290"/>
      <c r="N440" s="290"/>
    </row>
    <row r="441" spans="1:14" ht="12.75">
      <c r="A441" s="106" t="s">
        <v>479</v>
      </c>
      <c r="B441" s="375">
        <v>71</v>
      </c>
      <c r="C441" s="375">
        <v>71</v>
      </c>
      <c r="D441" s="375">
        <v>0</v>
      </c>
      <c r="E441" s="375">
        <v>10980</v>
      </c>
      <c r="F441" s="425">
        <v>2766</v>
      </c>
      <c r="H441" s="287"/>
      <c r="I441" s="104"/>
      <c r="J441" s="381"/>
      <c r="K441" s="381"/>
      <c r="L441" s="381"/>
      <c r="M441" s="381"/>
      <c r="N441" s="381"/>
    </row>
    <row r="442" spans="1:14" ht="12.75">
      <c r="A442" s="107" t="s">
        <v>480</v>
      </c>
      <c r="B442" s="376"/>
      <c r="C442" s="376"/>
      <c r="D442" s="376"/>
      <c r="E442" s="376"/>
      <c r="F442" s="426"/>
      <c r="H442" s="287"/>
      <c r="I442" s="104"/>
      <c r="J442" s="381"/>
      <c r="K442" s="381"/>
      <c r="L442" s="381"/>
      <c r="M442" s="381"/>
      <c r="N442" s="381"/>
    </row>
    <row r="443" spans="1:14" ht="12.75">
      <c r="A443" s="107" t="s">
        <v>481</v>
      </c>
      <c r="B443" s="376"/>
      <c r="C443" s="376"/>
      <c r="D443" s="376"/>
      <c r="E443" s="376"/>
      <c r="F443" s="426"/>
      <c r="H443" s="287"/>
      <c r="I443" s="104"/>
      <c r="J443" s="381"/>
      <c r="K443" s="381"/>
      <c r="L443" s="381"/>
      <c r="M443" s="381"/>
      <c r="N443" s="381"/>
    </row>
    <row r="444" spans="1:14" ht="12.75">
      <c r="A444" s="107" t="s">
        <v>482</v>
      </c>
      <c r="B444" s="376"/>
      <c r="C444" s="376"/>
      <c r="D444" s="376"/>
      <c r="E444" s="376"/>
      <c r="F444" s="426"/>
      <c r="H444" s="287"/>
      <c r="I444" s="104"/>
      <c r="J444" s="381"/>
      <c r="K444" s="381"/>
      <c r="L444" s="381"/>
      <c r="M444" s="381"/>
      <c r="N444" s="381"/>
    </row>
    <row r="445" spans="1:14" ht="12.75">
      <c r="A445" s="107" t="s">
        <v>483</v>
      </c>
      <c r="B445" s="376"/>
      <c r="C445" s="376"/>
      <c r="D445" s="376"/>
      <c r="E445" s="376"/>
      <c r="F445" s="426"/>
      <c r="H445" s="287"/>
      <c r="I445" s="104"/>
      <c r="J445" s="381"/>
      <c r="K445" s="381"/>
      <c r="L445" s="381"/>
      <c r="M445" s="381"/>
      <c r="N445" s="381"/>
    </row>
    <row r="446" spans="1:14" ht="12.75">
      <c r="A446" s="108" t="s">
        <v>484</v>
      </c>
      <c r="B446" s="377"/>
      <c r="C446" s="377"/>
      <c r="D446" s="377"/>
      <c r="E446" s="377"/>
      <c r="F446" s="427"/>
      <c r="H446" s="287"/>
      <c r="I446" s="104"/>
      <c r="J446" s="381"/>
      <c r="K446" s="381"/>
      <c r="L446" s="381"/>
      <c r="M446" s="381"/>
      <c r="N446" s="381"/>
    </row>
    <row r="447" spans="1:14" ht="12.75">
      <c r="A447" s="106" t="s">
        <v>485</v>
      </c>
      <c r="B447" s="375">
        <v>133</v>
      </c>
      <c r="C447" s="375">
        <v>5</v>
      </c>
      <c r="D447" s="375">
        <v>0</v>
      </c>
      <c r="E447" s="375">
        <v>19211</v>
      </c>
      <c r="F447" s="425">
        <v>4845</v>
      </c>
      <c r="H447" s="287"/>
      <c r="I447" s="109"/>
      <c r="J447" s="380"/>
      <c r="K447" s="380"/>
      <c r="L447" s="380"/>
      <c r="M447" s="380"/>
      <c r="N447" s="380"/>
    </row>
    <row r="448" spans="1:14" ht="12.75">
      <c r="A448" s="107" t="s">
        <v>486</v>
      </c>
      <c r="B448" s="376"/>
      <c r="C448" s="376"/>
      <c r="D448" s="376"/>
      <c r="E448" s="376"/>
      <c r="F448" s="426"/>
      <c r="H448" s="287"/>
      <c r="I448" s="109"/>
      <c r="J448" s="380"/>
      <c r="K448" s="380"/>
      <c r="L448" s="380"/>
      <c r="M448" s="380"/>
      <c r="N448" s="380"/>
    </row>
    <row r="449" spans="1:14" ht="12.75">
      <c r="A449" s="108" t="s">
        <v>487</v>
      </c>
      <c r="B449" s="377"/>
      <c r="C449" s="377"/>
      <c r="D449" s="377"/>
      <c r="E449" s="377"/>
      <c r="F449" s="427"/>
      <c r="H449" s="287"/>
      <c r="I449" s="109"/>
      <c r="J449" s="380"/>
      <c r="K449" s="380"/>
      <c r="L449" s="380"/>
      <c r="M449" s="380"/>
      <c r="N449" s="380"/>
    </row>
    <row r="450" spans="1:14" ht="12.75">
      <c r="A450" s="307" t="s">
        <v>488</v>
      </c>
      <c r="B450" s="308">
        <v>47</v>
      </c>
      <c r="C450" s="308">
        <v>45</v>
      </c>
      <c r="D450" s="308">
        <v>0</v>
      </c>
      <c r="E450" s="308">
        <v>6779</v>
      </c>
      <c r="F450" s="309">
        <v>1701</v>
      </c>
      <c r="H450" s="287"/>
      <c r="I450" s="104"/>
      <c r="J450" s="105"/>
      <c r="K450" s="105"/>
      <c r="L450" s="105"/>
      <c r="M450" s="105"/>
      <c r="N450" s="105"/>
    </row>
    <row r="451" spans="1:14" ht="12.75">
      <c r="A451" s="307" t="s">
        <v>489</v>
      </c>
      <c r="B451" s="308">
        <v>3</v>
      </c>
      <c r="C451" s="308">
        <v>3</v>
      </c>
      <c r="D451" s="308">
        <v>0</v>
      </c>
      <c r="E451" s="308">
        <v>514</v>
      </c>
      <c r="F451" s="309">
        <v>106</v>
      </c>
      <c r="H451" s="287"/>
      <c r="I451" s="109"/>
      <c r="J451" s="290"/>
      <c r="K451" s="290"/>
      <c r="L451" s="290"/>
      <c r="M451" s="290"/>
      <c r="N451" s="290"/>
    </row>
    <row r="452" spans="1:14" ht="12.75">
      <c r="A452" s="307" t="s">
        <v>490</v>
      </c>
      <c r="B452" s="308">
        <v>58</v>
      </c>
      <c r="C452" s="308">
        <v>56</v>
      </c>
      <c r="D452" s="308">
        <v>0</v>
      </c>
      <c r="E452" s="308">
        <v>8335</v>
      </c>
      <c r="F452" s="309">
        <v>2047</v>
      </c>
      <c r="H452" s="287"/>
      <c r="I452" s="104"/>
      <c r="J452" s="105"/>
      <c r="K452" s="105"/>
      <c r="L452" s="105"/>
      <c r="M452" s="105"/>
      <c r="N452" s="105"/>
    </row>
    <row r="453" spans="1:14" ht="12.75">
      <c r="A453" s="307" t="s">
        <v>491</v>
      </c>
      <c r="B453" s="308">
        <v>60</v>
      </c>
      <c r="C453" s="308">
        <v>58</v>
      </c>
      <c r="D453" s="308">
        <v>0</v>
      </c>
      <c r="E453" s="308">
        <v>8017</v>
      </c>
      <c r="F453" s="309">
        <v>1983</v>
      </c>
      <c r="H453" s="287"/>
      <c r="I453" s="109"/>
      <c r="J453" s="290"/>
      <c r="K453" s="290"/>
      <c r="L453" s="290"/>
      <c r="M453" s="290"/>
      <c r="N453" s="290"/>
    </row>
    <row r="454" spans="1:14" ht="12.75">
      <c r="A454" s="307" t="s">
        <v>492</v>
      </c>
      <c r="B454" s="308">
        <v>56</v>
      </c>
      <c r="C454" s="308">
        <v>55</v>
      </c>
      <c r="D454" s="308">
        <v>0</v>
      </c>
      <c r="E454" s="308">
        <v>8247</v>
      </c>
      <c r="F454" s="309">
        <v>2043</v>
      </c>
      <c r="H454" s="287"/>
      <c r="I454" s="104"/>
      <c r="J454" s="105"/>
      <c r="K454" s="105"/>
      <c r="L454" s="105"/>
      <c r="M454" s="105"/>
      <c r="N454" s="105"/>
    </row>
    <row r="455" spans="1:14" ht="12.75">
      <c r="A455" s="307" t="s">
        <v>493</v>
      </c>
      <c r="B455" s="308">
        <v>58</v>
      </c>
      <c r="C455" s="308">
        <v>57</v>
      </c>
      <c r="D455" s="308">
        <v>0</v>
      </c>
      <c r="E455" s="308">
        <v>8058</v>
      </c>
      <c r="F455" s="309">
        <v>1995</v>
      </c>
      <c r="H455" s="287"/>
      <c r="I455" s="109"/>
      <c r="J455" s="290"/>
      <c r="K455" s="290"/>
      <c r="L455" s="290"/>
      <c r="M455" s="290"/>
      <c r="N455" s="290"/>
    </row>
    <row r="456" spans="1:14" ht="12.75">
      <c r="A456" s="307" t="s">
        <v>494</v>
      </c>
      <c r="B456" s="308">
        <v>54</v>
      </c>
      <c r="C456" s="308">
        <v>54</v>
      </c>
      <c r="D456" s="308">
        <v>0</v>
      </c>
      <c r="E456" s="308">
        <v>7326</v>
      </c>
      <c r="F456" s="309">
        <v>1855</v>
      </c>
      <c r="H456" s="287"/>
      <c r="I456" s="109"/>
      <c r="J456" s="290"/>
      <c r="K456" s="290"/>
      <c r="L456" s="290"/>
      <c r="M456" s="290"/>
      <c r="N456" s="290"/>
    </row>
    <row r="457" spans="1:14" ht="12.75">
      <c r="A457" s="106" t="s">
        <v>495</v>
      </c>
      <c r="B457" s="375">
        <v>2</v>
      </c>
      <c r="C457" s="375">
        <v>0</v>
      </c>
      <c r="D457" s="375">
        <v>0</v>
      </c>
      <c r="E457" s="375">
        <v>801</v>
      </c>
      <c r="F457" s="425">
        <v>166</v>
      </c>
      <c r="H457" s="287"/>
      <c r="I457" s="104"/>
      <c r="J457" s="381"/>
      <c r="K457" s="381"/>
      <c r="L457" s="381"/>
      <c r="M457" s="381"/>
      <c r="N457" s="381"/>
    </row>
    <row r="458" spans="1:14" ht="12.75">
      <c r="A458" s="108" t="s">
        <v>496</v>
      </c>
      <c r="B458" s="377"/>
      <c r="C458" s="377"/>
      <c r="D458" s="377"/>
      <c r="E458" s="377"/>
      <c r="F458" s="427"/>
      <c r="H458" s="287"/>
      <c r="I458" s="104"/>
      <c r="J458" s="381"/>
      <c r="K458" s="381"/>
      <c r="L458" s="381"/>
      <c r="M458" s="381"/>
      <c r="N458" s="381"/>
    </row>
    <row r="459" spans="1:14" ht="12.75">
      <c r="A459" s="307" t="s">
        <v>497</v>
      </c>
      <c r="B459" s="308">
        <v>47</v>
      </c>
      <c r="C459" s="308">
        <v>45</v>
      </c>
      <c r="D459" s="308">
        <v>0</v>
      </c>
      <c r="E459" s="308">
        <v>6775</v>
      </c>
      <c r="F459" s="309">
        <v>1707</v>
      </c>
      <c r="H459" s="287"/>
      <c r="I459" s="109"/>
      <c r="J459" s="290"/>
      <c r="K459" s="290"/>
      <c r="L459" s="290"/>
      <c r="M459" s="290"/>
      <c r="N459" s="290"/>
    </row>
    <row r="460" spans="1:14" ht="12.75">
      <c r="A460" s="307" t="s">
        <v>498</v>
      </c>
      <c r="B460" s="308">
        <v>1</v>
      </c>
      <c r="C460" s="308">
        <v>1</v>
      </c>
      <c r="D460" s="308">
        <v>0</v>
      </c>
      <c r="E460" s="308">
        <v>600</v>
      </c>
      <c r="F460" s="309">
        <v>124</v>
      </c>
      <c r="H460" s="287"/>
      <c r="I460" s="104"/>
      <c r="J460" s="105"/>
      <c r="K460" s="105"/>
      <c r="L460" s="105"/>
      <c r="M460" s="105"/>
      <c r="N460" s="105"/>
    </row>
    <row r="461" spans="1:14" ht="12.75">
      <c r="A461" s="307" t="s">
        <v>499</v>
      </c>
      <c r="B461" s="308">
        <v>91</v>
      </c>
      <c r="C461" s="308">
        <v>90</v>
      </c>
      <c r="D461" s="308">
        <v>0</v>
      </c>
      <c r="E461" s="308">
        <v>12261</v>
      </c>
      <c r="F461" s="309">
        <v>3105</v>
      </c>
      <c r="H461" s="287"/>
      <c r="I461" s="109"/>
      <c r="J461" s="290"/>
      <c r="K461" s="290"/>
      <c r="L461" s="290"/>
      <c r="M461" s="290"/>
      <c r="N461" s="290"/>
    </row>
    <row r="462" spans="1:14" ht="12.75">
      <c r="A462" s="307" t="s">
        <v>500</v>
      </c>
      <c r="B462" s="308">
        <v>91</v>
      </c>
      <c r="C462" s="308">
        <v>91</v>
      </c>
      <c r="D462" s="308">
        <v>0</v>
      </c>
      <c r="E462" s="308">
        <v>12002</v>
      </c>
      <c r="F462" s="309">
        <v>3039</v>
      </c>
      <c r="H462" s="287"/>
      <c r="I462" s="104"/>
      <c r="J462" s="105"/>
      <c r="K462" s="105"/>
      <c r="L462" s="105"/>
      <c r="M462" s="105"/>
      <c r="N462" s="105"/>
    </row>
    <row r="463" spans="1:14" ht="12.75">
      <c r="A463" s="307" t="s">
        <v>501</v>
      </c>
      <c r="B463" s="308">
        <v>2</v>
      </c>
      <c r="C463" s="308">
        <v>0</v>
      </c>
      <c r="D463" s="308">
        <v>0</v>
      </c>
      <c r="E463" s="308">
        <v>0</v>
      </c>
      <c r="F463" s="309">
        <v>0</v>
      </c>
      <c r="H463" s="287"/>
      <c r="I463" s="109"/>
      <c r="J463" s="290"/>
      <c r="K463" s="290"/>
      <c r="L463" s="290"/>
      <c r="M463" s="290"/>
      <c r="N463" s="290"/>
    </row>
    <row r="464" spans="1:14" ht="12.75">
      <c r="A464" s="307" t="s">
        <v>502</v>
      </c>
      <c r="B464" s="308">
        <v>42</v>
      </c>
      <c r="C464" s="308">
        <v>0</v>
      </c>
      <c r="D464" s="308">
        <v>0</v>
      </c>
      <c r="E464" s="308">
        <v>5556</v>
      </c>
      <c r="F464" s="309">
        <v>1134</v>
      </c>
      <c r="H464" s="287"/>
      <c r="I464" s="104"/>
      <c r="J464" s="105"/>
      <c r="K464" s="105"/>
      <c r="L464" s="105"/>
      <c r="M464" s="105"/>
      <c r="N464" s="105"/>
    </row>
    <row r="465" spans="1:14" ht="12.75">
      <c r="A465" s="307" t="s">
        <v>503</v>
      </c>
      <c r="B465" s="308">
        <v>41</v>
      </c>
      <c r="C465" s="308">
        <v>41</v>
      </c>
      <c r="D465" s="308">
        <v>0</v>
      </c>
      <c r="E465" s="308">
        <v>5556</v>
      </c>
      <c r="F465" s="309">
        <v>1127</v>
      </c>
      <c r="H465" s="287"/>
      <c r="I465" s="109"/>
      <c r="J465" s="290"/>
      <c r="K465" s="290"/>
      <c r="L465" s="290"/>
      <c r="M465" s="290"/>
      <c r="N465" s="290"/>
    </row>
    <row r="466" spans="1:14" ht="12.75">
      <c r="A466" s="307" t="s">
        <v>504</v>
      </c>
      <c r="B466" s="308">
        <v>123</v>
      </c>
      <c r="C466" s="308">
        <v>123</v>
      </c>
      <c r="D466" s="308">
        <v>0</v>
      </c>
      <c r="E466" s="308">
        <v>24128</v>
      </c>
      <c r="F466" s="309">
        <v>5296</v>
      </c>
      <c r="H466" s="287"/>
      <c r="I466" s="104"/>
      <c r="J466" s="105"/>
      <c r="K466" s="105"/>
      <c r="L466" s="105"/>
      <c r="M466" s="105"/>
      <c r="N466" s="105"/>
    </row>
    <row r="467" spans="1:14" ht="12.75">
      <c r="A467" s="307" t="s">
        <v>505</v>
      </c>
      <c r="B467" s="308">
        <v>19</v>
      </c>
      <c r="C467" s="308">
        <v>0</v>
      </c>
      <c r="D467" s="308">
        <v>0</v>
      </c>
      <c r="E467" s="308">
        <v>2276</v>
      </c>
      <c r="F467" s="309">
        <v>471</v>
      </c>
      <c r="H467" s="287"/>
      <c r="I467" s="109"/>
      <c r="J467" s="290"/>
      <c r="K467" s="290"/>
      <c r="L467" s="290"/>
      <c r="M467" s="290"/>
      <c r="N467" s="290"/>
    </row>
    <row r="468" spans="1:14" ht="12.75">
      <c r="A468" s="307" t="s">
        <v>506</v>
      </c>
      <c r="B468" s="308">
        <v>19</v>
      </c>
      <c r="C468" s="308">
        <v>0</v>
      </c>
      <c r="D468" s="308">
        <v>0</v>
      </c>
      <c r="E468" s="308">
        <v>2309</v>
      </c>
      <c r="F468" s="309">
        <v>473</v>
      </c>
      <c r="H468" s="287"/>
      <c r="I468" s="104"/>
      <c r="J468" s="105"/>
      <c r="K468" s="105"/>
      <c r="L468" s="105"/>
      <c r="M468" s="105"/>
      <c r="N468" s="105"/>
    </row>
    <row r="469" spans="1:14" ht="12.75">
      <c r="A469" s="307" t="s">
        <v>507</v>
      </c>
      <c r="B469" s="308">
        <v>7</v>
      </c>
      <c r="C469" s="308">
        <v>7</v>
      </c>
      <c r="D469" s="308">
        <v>0</v>
      </c>
      <c r="E469" s="308">
        <v>1776</v>
      </c>
      <c r="F469" s="309">
        <v>373</v>
      </c>
      <c r="H469" s="287"/>
      <c r="I469" s="109"/>
      <c r="J469" s="290"/>
      <c r="K469" s="290"/>
      <c r="L469" s="290"/>
      <c r="M469" s="290"/>
      <c r="N469" s="290"/>
    </row>
    <row r="470" spans="1:14" ht="12.75">
      <c r="A470" s="307" t="s">
        <v>508</v>
      </c>
      <c r="B470" s="308">
        <v>39</v>
      </c>
      <c r="C470" s="308">
        <v>39</v>
      </c>
      <c r="D470" s="308">
        <v>0</v>
      </c>
      <c r="E470" s="308">
        <v>5301</v>
      </c>
      <c r="F470" s="309">
        <v>1081</v>
      </c>
      <c r="H470" s="287"/>
      <c r="I470" s="104"/>
      <c r="J470" s="105"/>
      <c r="K470" s="105"/>
      <c r="L470" s="105"/>
      <c r="M470" s="105"/>
      <c r="N470" s="105"/>
    </row>
    <row r="471" spans="1:14" ht="12.75">
      <c r="A471" s="106" t="s">
        <v>509</v>
      </c>
      <c r="B471" s="375">
        <v>133</v>
      </c>
      <c r="C471" s="375">
        <v>38</v>
      </c>
      <c r="D471" s="375">
        <v>0</v>
      </c>
      <c r="E471" s="375">
        <v>16795</v>
      </c>
      <c r="F471" s="425">
        <v>3429</v>
      </c>
      <c r="H471" s="287"/>
      <c r="I471" s="109"/>
      <c r="J471" s="380"/>
      <c r="K471" s="380"/>
      <c r="L471" s="380"/>
      <c r="M471" s="380"/>
      <c r="N471" s="380"/>
    </row>
    <row r="472" spans="1:14" ht="12.75">
      <c r="A472" s="107" t="s">
        <v>510</v>
      </c>
      <c r="B472" s="376"/>
      <c r="C472" s="376"/>
      <c r="D472" s="376"/>
      <c r="E472" s="376"/>
      <c r="F472" s="426"/>
      <c r="H472" s="287"/>
      <c r="I472" s="109"/>
      <c r="J472" s="380"/>
      <c r="K472" s="380"/>
      <c r="L472" s="380"/>
      <c r="M472" s="380"/>
      <c r="N472" s="380"/>
    </row>
    <row r="473" spans="1:14" ht="12.75">
      <c r="A473" s="107" t="s">
        <v>511</v>
      </c>
      <c r="B473" s="376"/>
      <c r="C473" s="376"/>
      <c r="D473" s="376"/>
      <c r="E473" s="376"/>
      <c r="F473" s="426"/>
      <c r="H473" s="287"/>
      <c r="I473" s="109"/>
      <c r="J473" s="380"/>
      <c r="K473" s="380"/>
      <c r="L473" s="380"/>
      <c r="M473" s="380"/>
      <c r="N473" s="380"/>
    </row>
    <row r="474" spans="1:14" ht="12.75">
      <c r="A474" s="107" t="s">
        <v>512</v>
      </c>
      <c r="B474" s="376"/>
      <c r="C474" s="376"/>
      <c r="D474" s="376"/>
      <c r="E474" s="376"/>
      <c r="F474" s="426"/>
      <c r="H474" s="287"/>
      <c r="I474" s="109"/>
      <c r="J474" s="380"/>
      <c r="K474" s="380"/>
      <c r="L474" s="380"/>
      <c r="M474" s="380"/>
      <c r="N474" s="380"/>
    </row>
    <row r="475" spans="1:14" ht="12.75">
      <c r="A475" s="107" t="s">
        <v>513</v>
      </c>
      <c r="B475" s="376"/>
      <c r="C475" s="376"/>
      <c r="D475" s="376"/>
      <c r="E475" s="376"/>
      <c r="F475" s="426"/>
      <c r="H475" s="287"/>
      <c r="I475" s="109"/>
      <c r="J475" s="380"/>
      <c r="K475" s="380"/>
      <c r="L475" s="380"/>
      <c r="M475" s="380"/>
      <c r="N475" s="380"/>
    </row>
    <row r="476" spans="1:14" ht="12.75">
      <c r="A476" s="107" t="s">
        <v>514</v>
      </c>
      <c r="B476" s="376"/>
      <c r="C476" s="376"/>
      <c r="D476" s="376"/>
      <c r="E476" s="376"/>
      <c r="F476" s="426"/>
      <c r="H476" s="287"/>
      <c r="I476" s="109"/>
      <c r="J476" s="380"/>
      <c r="K476" s="380"/>
      <c r="L476" s="380"/>
      <c r="M476" s="380"/>
      <c r="N476" s="380"/>
    </row>
    <row r="477" spans="1:14" ht="12.75">
      <c r="A477" s="107" t="s">
        <v>515</v>
      </c>
      <c r="B477" s="376"/>
      <c r="C477" s="376"/>
      <c r="D477" s="376"/>
      <c r="E477" s="376"/>
      <c r="F477" s="426"/>
      <c r="H477" s="287"/>
      <c r="I477" s="109"/>
      <c r="J477" s="380"/>
      <c r="K477" s="380"/>
      <c r="L477" s="380"/>
      <c r="M477" s="380"/>
      <c r="N477" s="380"/>
    </row>
    <row r="478" spans="1:14" ht="12.75">
      <c r="A478" s="107" t="s">
        <v>516</v>
      </c>
      <c r="B478" s="376"/>
      <c r="C478" s="376"/>
      <c r="D478" s="376"/>
      <c r="E478" s="376"/>
      <c r="F478" s="426"/>
      <c r="H478" s="287"/>
      <c r="I478" s="109"/>
      <c r="J478" s="380"/>
      <c r="K478" s="380"/>
      <c r="L478" s="380"/>
      <c r="M478" s="380"/>
      <c r="N478" s="380"/>
    </row>
    <row r="479" spans="1:14" ht="12.75">
      <c r="A479" s="108" t="s">
        <v>517</v>
      </c>
      <c r="B479" s="377"/>
      <c r="C479" s="377"/>
      <c r="D479" s="377"/>
      <c r="E479" s="377"/>
      <c r="F479" s="427"/>
      <c r="H479" s="287"/>
      <c r="I479" s="109"/>
      <c r="J479" s="380"/>
      <c r="K479" s="380"/>
      <c r="L479" s="380"/>
      <c r="M479" s="380"/>
      <c r="N479" s="380"/>
    </row>
    <row r="480" spans="1:14" ht="12.75">
      <c r="A480" s="307" t="s">
        <v>518</v>
      </c>
      <c r="B480" s="308">
        <v>39</v>
      </c>
      <c r="C480" s="308">
        <v>0</v>
      </c>
      <c r="D480" s="308">
        <v>0</v>
      </c>
      <c r="E480" s="308">
        <v>5307</v>
      </c>
      <c r="F480" s="309">
        <v>1077</v>
      </c>
      <c r="H480" s="287"/>
      <c r="I480" s="104"/>
      <c r="J480" s="105"/>
      <c r="K480" s="105"/>
      <c r="L480" s="105"/>
      <c r="M480" s="105"/>
      <c r="N480" s="105"/>
    </row>
    <row r="481" spans="1:14" ht="12.75">
      <c r="A481" s="307" t="s">
        <v>519</v>
      </c>
      <c r="B481" s="308">
        <v>18</v>
      </c>
      <c r="C481" s="308">
        <v>0</v>
      </c>
      <c r="D481" s="308">
        <v>0</v>
      </c>
      <c r="E481" s="308">
        <v>2284</v>
      </c>
      <c r="F481" s="309">
        <v>473</v>
      </c>
      <c r="H481" s="287"/>
      <c r="I481" s="109"/>
      <c r="J481" s="290"/>
      <c r="K481" s="290"/>
      <c r="L481" s="290"/>
      <c r="M481" s="290"/>
      <c r="N481" s="290"/>
    </row>
    <row r="482" spans="1:14" ht="12.75">
      <c r="A482" s="307" t="s">
        <v>520</v>
      </c>
      <c r="B482" s="308">
        <v>39</v>
      </c>
      <c r="C482" s="308">
        <v>39</v>
      </c>
      <c r="D482" s="308">
        <v>0</v>
      </c>
      <c r="E482" s="308">
        <v>5239</v>
      </c>
      <c r="F482" s="309">
        <v>1079</v>
      </c>
      <c r="H482" s="287"/>
      <c r="I482" s="104"/>
      <c r="J482" s="105"/>
      <c r="K482" s="105"/>
      <c r="L482" s="105"/>
      <c r="M482" s="105"/>
      <c r="N482" s="105"/>
    </row>
    <row r="483" spans="1:14" ht="12.75">
      <c r="A483" s="307" t="s">
        <v>521</v>
      </c>
      <c r="B483" s="308">
        <v>37</v>
      </c>
      <c r="C483" s="308">
        <v>0</v>
      </c>
      <c r="D483" s="308">
        <v>0</v>
      </c>
      <c r="E483" s="308">
        <v>5166</v>
      </c>
      <c r="F483" s="309">
        <v>797</v>
      </c>
      <c r="H483" s="287"/>
      <c r="I483" s="109"/>
      <c r="J483" s="290"/>
      <c r="K483" s="290"/>
      <c r="L483" s="290"/>
      <c r="M483" s="290"/>
      <c r="N483" s="290"/>
    </row>
    <row r="484" spans="1:14" ht="12.75">
      <c r="A484" s="307" t="s">
        <v>522</v>
      </c>
      <c r="B484" s="308">
        <v>37</v>
      </c>
      <c r="C484" s="308">
        <v>0</v>
      </c>
      <c r="D484" s="308">
        <v>0</v>
      </c>
      <c r="E484" s="308">
        <v>5119</v>
      </c>
      <c r="F484" s="309">
        <v>1060</v>
      </c>
      <c r="H484" s="287"/>
      <c r="I484" s="104"/>
      <c r="J484" s="105"/>
      <c r="K484" s="105"/>
      <c r="L484" s="105"/>
      <c r="M484" s="105"/>
      <c r="N484" s="105"/>
    </row>
    <row r="485" spans="1:14" ht="12.75">
      <c r="A485" s="307" t="s">
        <v>523</v>
      </c>
      <c r="B485" s="308">
        <v>39</v>
      </c>
      <c r="C485" s="308">
        <v>39</v>
      </c>
      <c r="D485" s="308">
        <v>0</v>
      </c>
      <c r="E485" s="308">
        <v>5166</v>
      </c>
      <c r="F485" s="309">
        <v>1069</v>
      </c>
      <c r="H485" s="287"/>
      <c r="I485" s="109"/>
      <c r="J485" s="290"/>
      <c r="K485" s="290"/>
      <c r="L485" s="290"/>
      <c r="M485" s="290"/>
      <c r="N485" s="290"/>
    </row>
    <row r="486" spans="1:14" ht="12.75">
      <c r="A486" s="307" t="s">
        <v>524</v>
      </c>
      <c r="B486" s="308">
        <v>19</v>
      </c>
      <c r="C486" s="308">
        <v>0</v>
      </c>
      <c r="D486" s="308">
        <v>0</v>
      </c>
      <c r="E486" s="308">
        <v>2325</v>
      </c>
      <c r="F486" s="309">
        <v>473</v>
      </c>
      <c r="H486" s="287"/>
      <c r="I486" s="104"/>
      <c r="J486" s="105"/>
      <c r="K486" s="105"/>
      <c r="L486" s="105"/>
      <c r="M486" s="105"/>
      <c r="N486" s="105"/>
    </row>
    <row r="487" spans="1:14" ht="12.75">
      <c r="A487" s="307" t="s">
        <v>525</v>
      </c>
      <c r="B487" s="308">
        <v>53</v>
      </c>
      <c r="C487" s="308">
        <v>53</v>
      </c>
      <c r="D487" s="308">
        <v>0</v>
      </c>
      <c r="E487" s="308">
        <v>5871</v>
      </c>
      <c r="F487" s="309">
        <v>1215</v>
      </c>
      <c r="H487" s="287"/>
      <c r="I487" s="109"/>
      <c r="J487" s="290"/>
      <c r="K487" s="290"/>
      <c r="L487" s="290"/>
      <c r="M487" s="290"/>
      <c r="N487" s="290"/>
    </row>
    <row r="488" spans="1:14" ht="12.75">
      <c r="A488" s="307" t="s">
        <v>526</v>
      </c>
      <c r="B488" s="308">
        <v>52</v>
      </c>
      <c r="C488" s="308">
        <v>52</v>
      </c>
      <c r="D488" s="308">
        <v>0</v>
      </c>
      <c r="E488" s="308">
        <v>5867</v>
      </c>
      <c r="F488" s="309">
        <v>1214</v>
      </c>
      <c r="H488" s="287"/>
      <c r="I488" s="104"/>
      <c r="J488" s="105"/>
      <c r="K488" s="105"/>
      <c r="L488" s="105"/>
      <c r="M488" s="105"/>
      <c r="N488" s="105"/>
    </row>
    <row r="489" spans="1:14" ht="12.75">
      <c r="A489" s="307" t="s">
        <v>527</v>
      </c>
      <c r="B489" s="308">
        <v>53</v>
      </c>
      <c r="C489" s="308">
        <v>53</v>
      </c>
      <c r="D489" s="308">
        <v>0</v>
      </c>
      <c r="E489" s="308">
        <v>6009</v>
      </c>
      <c r="F489" s="309">
        <v>1244</v>
      </c>
      <c r="H489" s="287"/>
      <c r="I489" s="109"/>
      <c r="J489" s="290"/>
      <c r="K489" s="290"/>
      <c r="L489" s="290"/>
      <c r="M489" s="290"/>
      <c r="N489" s="290"/>
    </row>
    <row r="490" spans="1:14" ht="12.75">
      <c r="A490" s="307" t="s">
        <v>528</v>
      </c>
      <c r="B490" s="308">
        <v>53</v>
      </c>
      <c r="C490" s="308">
        <v>53</v>
      </c>
      <c r="D490" s="308">
        <v>0</v>
      </c>
      <c r="E490" s="308">
        <v>6009</v>
      </c>
      <c r="F490" s="309">
        <v>1244</v>
      </c>
      <c r="H490" s="287"/>
      <c r="I490" s="104"/>
      <c r="J490" s="105"/>
      <c r="K490" s="105"/>
      <c r="L490" s="105"/>
      <c r="M490" s="105"/>
      <c r="N490" s="105"/>
    </row>
    <row r="491" spans="1:14" ht="12.75">
      <c r="A491" s="307" t="s">
        <v>529</v>
      </c>
      <c r="B491" s="308">
        <v>53</v>
      </c>
      <c r="C491" s="308">
        <v>0</v>
      </c>
      <c r="D491" s="308">
        <v>0</v>
      </c>
      <c r="E491" s="308">
        <v>5973</v>
      </c>
      <c r="F491" s="309">
        <v>1236</v>
      </c>
      <c r="H491" s="287"/>
      <c r="I491" s="109"/>
      <c r="J491" s="290"/>
      <c r="K491" s="290"/>
      <c r="L491" s="290"/>
      <c r="M491" s="290"/>
      <c r="N491" s="290"/>
    </row>
    <row r="492" spans="1:14" ht="12.75">
      <c r="A492" s="307" t="s">
        <v>530</v>
      </c>
      <c r="B492" s="308">
        <v>53</v>
      </c>
      <c r="C492" s="308">
        <v>53</v>
      </c>
      <c r="D492" s="308">
        <v>0</v>
      </c>
      <c r="E492" s="308">
        <v>6009</v>
      </c>
      <c r="F492" s="309">
        <v>1244</v>
      </c>
      <c r="H492" s="287"/>
      <c r="I492" s="104"/>
      <c r="J492" s="105"/>
      <c r="K492" s="105"/>
      <c r="L492" s="105"/>
      <c r="M492" s="105"/>
      <c r="N492" s="105"/>
    </row>
    <row r="493" spans="1:14" ht="12.75">
      <c r="A493" s="307" t="s">
        <v>531</v>
      </c>
      <c r="B493" s="308">
        <v>1</v>
      </c>
      <c r="C493" s="308">
        <v>1</v>
      </c>
      <c r="D493" s="308">
        <v>0</v>
      </c>
      <c r="E493" s="308">
        <v>9247</v>
      </c>
      <c r="F493" s="309">
        <v>1914</v>
      </c>
      <c r="H493" s="287"/>
      <c r="I493" s="109"/>
      <c r="J493" s="290"/>
      <c r="K493" s="290"/>
      <c r="L493" s="290"/>
      <c r="M493" s="290"/>
      <c r="N493" s="290"/>
    </row>
    <row r="494" spans="1:14" ht="12.75">
      <c r="A494" s="307" t="s">
        <v>532</v>
      </c>
      <c r="B494" s="308">
        <v>1</v>
      </c>
      <c r="C494" s="308">
        <v>1</v>
      </c>
      <c r="D494" s="308">
        <v>0</v>
      </c>
      <c r="E494" s="308">
        <v>9250</v>
      </c>
      <c r="F494" s="309">
        <v>1915</v>
      </c>
      <c r="H494" s="287"/>
      <c r="I494" s="104"/>
      <c r="J494" s="105"/>
      <c r="K494" s="105"/>
      <c r="L494" s="105"/>
      <c r="M494" s="105"/>
      <c r="N494" s="105"/>
    </row>
    <row r="495" spans="1:14" ht="12.75">
      <c r="A495" s="106" t="s">
        <v>533</v>
      </c>
      <c r="B495" s="375">
        <v>2</v>
      </c>
      <c r="C495" s="375">
        <v>0</v>
      </c>
      <c r="D495" s="375">
        <v>0</v>
      </c>
      <c r="E495" s="375">
        <v>1850</v>
      </c>
      <c r="F495" s="425">
        <v>383</v>
      </c>
      <c r="H495" s="287"/>
      <c r="I495" s="109"/>
      <c r="J495" s="380"/>
      <c r="K495" s="380"/>
      <c r="L495" s="380"/>
      <c r="M495" s="380"/>
      <c r="N495" s="380"/>
    </row>
    <row r="496" spans="1:14" ht="12.75">
      <c r="A496" s="108" t="s">
        <v>534</v>
      </c>
      <c r="B496" s="377"/>
      <c r="C496" s="377"/>
      <c r="D496" s="377"/>
      <c r="E496" s="377"/>
      <c r="F496" s="427"/>
      <c r="H496" s="287"/>
      <c r="I496" s="109"/>
      <c r="J496" s="380"/>
      <c r="K496" s="380"/>
      <c r="L496" s="380"/>
      <c r="M496" s="380"/>
      <c r="N496" s="380"/>
    </row>
    <row r="497" spans="1:14" ht="12.75">
      <c r="A497" s="307" t="s">
        <v>535</v>
      </c>
      <c r="B497" s="308">
        <v>1</v>
      </c>
      <c r="C497" s="308">
        <v>1</v>
      </c>
      <c r="D497" s="308">
        <v>0</v>
      </c>
      <c r="E497" s="308">
        <v>2451</v>
      </c>
      <c r="F497" s="309">
        <v>507</v>
      </c>
      <c r="H497" s="287"/>
      <c r="I497" s="104"/>
      <c r="J497" s="105"/>
      <c r="K497" s="105"/>
      <c r="L497" s="105"/>
      <c r="M497" s="105"/>
      <c r="N497" s="105"/>
    </row>
    <row r="498" spans="1:14" ht="12.75">
      <c r="A498" s="307" t="s">
        <v>536</v>
      </c>
      <c r="B498" s="308">
        <v>1</v>
      </c>
      <c r="C498" s="308">
        <v>1</v>
      </c>
      <c r="D498" s="308">
        <v>0</v>
      </c>
      <c r="E498" s="308">
        <v>2005</v>
      </c>
      <c r="F498" s="309">
        <v>415</v>
      </c>
      <c r="H498" s="287"/>
      <c r="I498" s="109"/>
      <c r="J498" s="290"/>
      <c r="K498" s="290"/>
      <c r="L498" s="290"/>
      <c r="M498" s="290"/>
      <c r="N498" s="290"/>
    </row>
    <row r="499" spans="1:14" ht="12.75">
      <c r="A499" s="307" t="s">
        <v>537</v>
      </c>
      <c r="B499" s="308">
        <v>1</v>
      </c>
      <c r="C499" s="308">
        <v>1</v>
      </c>
      <c r="D499" s="308">
        <v>0</v>
      </c>
      <c r="E499" s="308">
        <v>2271</v>
      </c>
      <c r="F499" s="309">
        <v>470</v>
      </c>
      <c r="H499" s="287"/>
      <c r="I499" s="104"/>
      <c r="J499" s="105"/>
      <c r="K499" s="105"/>
      <c r="L499" s="105"/>
      <c r="M499" s="105"/>
      <c r="N499" s="105"/>
    </row>
    <row r="500" spans="1:14" ht="12.75">
      <c r="A500" s="307" t="s">
        <v>538</v>
      </c>
      <c r="B500" s="308">
        <v>39</v>
      </c>
      <c r="C500" s="308">
        <v>39</v>
      </c>
      <c r="D500" s="308">
        <v>0</v>
      </c>
      <c r="E500" s="308">
        <v>4998</v>
      </c>
      <c r="F500" s="309">
        <v>1035</v>
      </c>
      <c r="H500" s="287"/>
      <c r="I500" s="109"/>
      <c r="J500" s="290"/>
      <c r="K500" s="290"/>
      <c r="L500" s="290"/>
      <c r="M500" s="290"/>
      <c r="N500" s="290"/>
    </row>
    <row r="501" spans="1:14" ht="12.75">
      <c r="A501" s="106" t="s">
        <v>539</v>
      </c>
      <c r="B501" s="375">
        <v>19</v>
      </c>
      <c r="C501" s="375">
        <v>14</v>
      </c>
      <c r="D501" s="375">
        <v>0</v>
      </c>
      <c r="E501" s="375">
        <v>3230</v>
      </c>
      <c r="F501" s="425">
        <v>668</v>
      </c>
      <c r="H501" s="287"/>
      <c r="I501" s="104"/>
      <c r="J501" s="381"/>
      <c r="K501" s="381"/>
      <c r="L501" s="381"/>
      <c r="M501" s="381"/>
      <c r="N501" s="381"/>
    </row>
    <row r="502" spans="1:14" ht="12.75">
      <c r="A502" s="107" t="s">
        <v>540</v>
      </c>
      <c r="B502" s="376"/>
      <c r="C502" s="376"/>
      <c r="D502" s="376"/>
      <c r="E502" s="376"/>
      <c r="F502" s="426"/>
      <c r="H502" s="287"/>
      <c r="I502" s="104"/>
      <c r="J502" s="381"/>
      <c r="K502" s="381"/>
      <c r="L502" s="381"/>
      <c r="M502" s="381"/>
      <c r="N502" s="381"/>
    </row>
    <row r="503" spans="1:14" ht="12.75">
      <c r="A503" s="107" t="s">
        <v>541</v>
      </c>
      <c r="B503" s="376"/>
      <c r="C503" s="376"/>
      <c r="D503" s="376"/>
      <c r="E503" s="376"/>
      <c r="F503" s="426"/>
      <c r="H503" s="287"/>
      <c r="I503" s="104"/>
      <c r="J503" s="381"/>
      <c r="K503" s="381"/>
      <c r="L503" s="381"/>
      <c r="M503" s="381"/>
      <c r="N503" s="381"/>
    </row>
    <row r="504" spans="1:14" ht="12.75">
      <c r="A504" s="107" t="s">
        <v>542</v>
      </c>
      <c r="B504" s="376"/>
      <c r="C504" s="376"/>
      <c r="D504" s="376"/>
      <c r="E504" s="376"/>
      <c r="F504" s="426"/>
      <c r="H504" s="287"/>
      <c r="I504" s="104"/>
      <c r="J504" s="381"/>
      <c r="K504" s="381"/>
      <c r="L504" s="381"/>
      <c r="M504" s="381"/>
      <c r="N504" s="381"/>
    </row>
    <row r="505" spans="1:14" ht="12.75">
      <c r="A505" s="107" t="s">
        <v>543</v>
      </c>
      <c r="B505" s="376"/>
      <c r="C505" s="376"/>
      <c r="D505" s="376"/>
      <c r="E505" s="376"/>
      <c r="F505" s="426"/>
      <c r="H505" s="287"/>
      <c r="I505" s="104"/>
      <c r="J505" s="381"/>
      <c r="K505" s="381"/>
      <c r="L505" s="381"/>
      <c r="M505" s="381"/>
      <c r="N505" s="381"/>
    </row>
    <row r="506" spans="1:14" ht="12.75">
      <c r="A506" s="107" t="s">
        <v>544</v>
      </c>
      <c r="B506" s="376"/>
      <c r="C506" s="376"/>
      <c r="D506" s="376"/>
      <c r="E506" s="376"/>
      <c r="F506" s="426"/>
      <c r="H506" s="287"/>
      <c r="I506" s="104"/>
      <c r="J506" s="381"/>
      <c r="K506" s="381"/>
      <c r="L506" s="381"/>
      <c r="M506" s="381"/>
      <c r="N506" s="381"/>
    </row>
    <row r="507" spans="1:14" ht="12.75">
      <c r="A507" s="108" t="s">
        <v>545</v>
      </c>
      <c r="B507" s="377"/>
      <c r="C507" s="377"/>
      <c r="D507" s="377"/>
      <c r="E507" s="377"/>
      <c r="F507" s="427"/>
      <c r="H507" s="287"/>
      <c r="I507" s="104"/>
      <c r="J507" s="381"/>
      <c r="K507" s="381"/>
      <c r="L507" s="381"/>
      <c r="M507" s="381"/>
      <c r="N507" s="381"/>
    </row>
    <row r="508" spans="1:14" ht="12.75">
      <c r="A508" s="307" t="s">
        <v>546</v>
      </c>
      <c r="B508" s="308">
        <v>1</v>
      </c>
      <c r="C508" s="308">
        <v>1</v>
      </c>
      <c r="D508" s="308">
        <v>272</v>
      </c>
      <c r="E508" s="308">
        <v>11240</v>
      </c>
      <c r="F508" s="309">
        <v>721</v>
      </c>
      <c r="H508" s="287"/>
      <c r="I508" s="109"/>
      <c r="J508" s="290"/>
      <c r="K508" s="290"/>
      <c r="L508" s="290"/>
      <c r="M508" s="290"/>
      <c r="N508" s="290"/>
    </row>
    <row r="509" spans="1:14" ht="12.75">
      <c r="A509" s="106" t="s">
        <v>547</v>
      </c>
      <c r="B509" s="375">
        <v>98</v>
      </c>
      <c r="C509" s="375">
        <v>0</v>
      </c>
      <c r="D509" s="375">
        <v>0</v>
      </c>
      <c r="E509" s="375">
        <v>14099</v>
      </c>
      <c r="F509" s="425">
        <v>2918</v>
      </c>
      <c r="H509" s="287"/>
      <c r="I509" s="104"/>
      <c r="J509" s="381"/>
      <c r="K509" s="381"/>
      <c r="L509" s="381"/>
      <c r="M509" s="381"/>
      <c r="N509" s="381"/>
    </row>
    <row r="510" spans="1:14" ht="12.75">
      <c r="A510" s="108" t="s">
        <v>548</v>
      </c>
      <c r="B510" s="377"/>
      <c r="C510" s="377"/>
      <c r="D510" s="377"/>
      <c r="E510" s="377"/>
      <c r="F510" s="427"/>
      <c r="H510" s="287"/>
      <c r="I510" s="104"/>
      <c r="J510" s="381"/>
      <c r="K510" s="381"/>
      <c r="L510" s="381"/>
      <c r="M510" s="381"/>
      <c r="N510" s="381"/>
    </row>
    <row r="511" spans="1:14" ht="12.75">
      <c r="A511" s="106" t="s">
        <v>549</v>
      </c>
      <c r="B511" s="375">
        <v>9</v>
      </c>
      <c r="C511" s="375">
        <v>9</v>
      </c>
      <c r="D511" s="375">
        <v>0</v>
      </c>
      <c r="E511" s="375">
        <v>3690</v>
      </c>
      <c r="F511" s="425">
        <v>764</v>
      </c>
      <c r="H511" s="287"/>
      <c r="I511" s="109"/>
      <c r="J511" s="380"/>
      <c r="K511" s="380"/>
      <c r="L511" s="380"/>
      <c r="M511" s="380"/>
      <c r="N511" s="380"/>
    </row>
    <row r="512" spans="1:14" ht="12.75">
      <c r="A512" s="107" t="s">
        <v>550</v>
      </c>
      <c r="B512" s="376"/>
      <c r="C512" s="376"/>
      <c r="D512" s="376"/>
      <c r="E512" s="376"/>
      <c r="F512" s="426"/>
      <c r="H512" s="287"/>
      <c r="I512" s="109"/>
      <c r="J512" s="380"/>
      <c r="K512" s="380"/>
      <c r="L512" s="380"/>
      <c r="M512" s="380"/>
      <c r="N512" s="380"/>
    </row>
    <row r="513" spans="1:14" ht="12.75">
      <c r="A513" s="107" t="s">
        <v>551</v>
      </c>
      <c r="B513" s="376"/>
      <c r="C513" s="376"/>
      <c r="D513" s="376"/>
      <c r="E513" s="376"/>
      <c r="F513" s="426"/>
      <c r="H513" s="287"/>
      <c r="I513" s="109"/>
      <c r="J513" s="380"/>
      <c r="K513" s="380"/>
      <c r="L513" s="380"/>
      <c r="M513" s="380"/>
      <c r="N513" s="380"/>
    </row>
    <row r="514" spans="1:14" ht="12.75">
      <c r="A514" s="107" t="s">
        <v>552</v>
      </c>
      <c r="B514" s="376"/>
      <c r="C514" s="376"/>
      <c r="D514" s="376"/>
      <c r="E514" s="376"/>
      <c r="F514" s="426"/>
      <c r="H514" s="287"/>
      <c r="I514" s="109"/>
      <c r="J514" s="380"/>
      <c r="K514" s="380"/>
      <c r="L514" s="380"/>
      <c r="M514" s="380"/>
      <c r="N514" s="380"/>
    </row>
    <row r="515" spans="1:14" ht="12.75">
      <c r="A515" s="107" t="s">
        <v>553</v>
      </c>
      <c r="B515" s="376"/>
      <c r="C515" s="376"/>
      <c r="D515" s="376"/>
      <c r="E515" s="376"/>
      <c r="F515" s="426"/>
      <c r="H515" s="287"/>
      <c r="I515" s="109"/>
      <c r="J515" s="380"/>
      <c r="K515" s="380"/>
      <c r="L515" s="380"/>
      <c r="M515" s="380"/>
      <c r="N515" s="380"/>
    </row>
    <row r="516" spans="1:14" ht="12.75">
      <c r="A516" s="107" t="s">
        <v>554</v>
      </c>
      <c r="B516" s="376"/>
      <c r="C516" s="376"/>
      <c r="D516" s="376"/>
      <c r="E516" s="376"/>
      <c r="F516" s="426"/>
      <c r="H516" s="287"/>
      <c r="I516" s="109"/>
      <c r="J516" s="380"/>
      <c r="K516" s="380"/>
      <c r="L516" s="380"/>
      <c r="M516" s="380"/>
      <c r="N516" s="380"/>
    </row>
    <row r="517" spans="1:14" ht="12.75">
      <c r="A517" s="107" t="s">
        <v>555</v>
      </c>
      <c r="B517" s="376"/>
      <c r="C517" s="376"/>
      <c r="D517" s="376"/>
      <c r="E517" s="376"/>
      <c r="F517" s="426"/>
      <c r="H517" s="287"/>
      <c r="I517" s="109"/>
      <c r="J517" s="380"/>
      <c r="K517" s="380"/>
      <c r="L517" s="380"/>
      <c r="M517" s="380"/>
      <c r="N517" s="380"/>
    </row>
    <row r="518" spans="1:14" ht="12.75">
      <c r="A518" s="108" t="s">
        <v>556</v>
      </c>
      <c r="B518" s="377"/>
      <c r="C518" s="377"/>
      <c r="D518" s="377"/>
      <c r="E518" s="377"/>
      <c r="F518" s="427"/>
      <c r="H518" s="287"/>
      <c r="I518" s="109"/>
      <c r="J518" s="380"/>
      <c r="K518" s="380"/>
      <c r="L518" s="380"/>
      <c r="M518" s="380"/>
      <c r="N518" s="380"/>
    </row>
    <row r="519" spans="1:14" ht="12.75">
      <c r="A519" s="106" t="s">
        <v>557</v>
      </c>
      <c r="B519" s="375">
        <v>5</v>
      </c>
      <c r="C519" s="375">
        <v>2</v>
      </c>
      <c r="D519" s="375">
        <v>0</v>
      </c>
      <c r="E519" s="375">
        <v>5791</v>
      </c>
      <c r="F519" s="425">
        <v>1421</v>
      </c>
      <c r="H519" s="287"/>
      <c r="I519" s="104"/>
      <c r="J519" s="381"/>
      <c r="K519" s="381"/>
      <c r="L519" s="381"/>
      <c r="M519" s="381"/>
      <c r="N519" s="381"/>
    </row>
    <row r="520" spans="1:14" ht="12.75">
      <c r="A520" s="107" t="s">
        <v>558</v>
      </c>
      <c r="B520" s="376"/>
      <c r="C520" s="376"/>
      <c r="D520" s="376"/>
      <c r="E520" s="376"/>
      <c r="F520" s="426"/>
      <c r="H520" s="287"/>
      <c r="I520" s="104"/>
      <c r="J520" s="381"/>
      <c r="K520" s="381"/>
      <c r="L520" s="381"/>
      <c r="M520" s="381"/>
      <c r="N520" s="381"/>
    </row>
    <row r="521" spans="1:14" ht="12.75">
      <c r="A521" s="108" t="s">
        <v>559</v>
      </c>
      <c r="B521" s="377"/>
      <c r="C521" s="377"/>
      <c r="D521" s="377"/>
      <c r="E521" s="377"/>
      <c r="F521" s="427"/>
      <c r="H521" s="287"/>
      <c r="I521" s="104"/>
      <c r="J521" s="381"/>
      <c r="K521" s="381"/>
      <c r="L521" s="381"/>
      <c r="M521" s="381"/>
      <c r="N521" s="381"/>
    </row>
    <row r="522" spans="1:14" ht="12.75">
      <c r="A522" s="106" t="s">
        <v>560</v>
      </c>
      <c r="B522" s="375">
        <v>32</v>
      </c>
      <c r="C522" s="375">
        <v>3</v>
      </c>
      <c r="D522" s="375">
        <v>0</v>
      </c>
      <c r="E522" s="375">
        <v>5999</v>
      </c>
      <c r="F522" s="425">
        <v>1499</v>
      </c>
      <c r="H522" s="287"/>
      <c r="I522" s="109"/>
      <c r="J522" s="380"/>
      <c r="K522" s="380"/>
      <c r="L522" s="380"/>
      <c r="M522" s="380"/>
      <c r="N522" s="380"/>
    </row>
    <row r="523" spans="1:14" ht="12.75">
      <c r="A523" s="107" t="s">
        <v>561</v>
      </c>
      <c r="B523" s="376"/>
      <c r="C523" s="376"/>
      <c r="D523" s="376"/>
      <c r="E523" s="376"/>
      <c r="F523" s="426"/>
      <c r="H523" s="287"/>
      <c r="I523" s="109"/>
      <c r="J523" s="380"/>
      <c r="K523" s="380"/>
      <c r="L523" s="380"/>
      <c r="M523" s="380"/>
      <c r="N523" s="380"/>
    </row>
    <row r="524" spans="1:14" ht="12.75">
      <c r="A524" s="107" t="s">
        <v>562</v>
      </c>
      <c r="B524" s="376"/>
      <c r="C524" s="376"/>
      <c r="D524" s="376"/>
      <c r="E524" s="376"/>
      <c r="F524" s="426"/>
      <c r="H524" s="287"/>
      <c r="I524" s="109"/>
      <c r="J524" s="380"/>
      <c r="K524" s="380"/>
      <c r="L524" s="380"/>
      <c r="M524" s="380"/>
      <c r="N524" s="380"/>
    </row>
    <row r="525" spans="1:14" ht="12.75">
      <c r="A525" s="108" t="s">
        <v>563</v>
      </c>
      <c r="B525" s="377"/>
      <c r="C525" s="377"/>
      <c r="D525" s="377"/>
      <c r="E525" s="377"/>
      <c r="F525" s="427"/>
      <c r="H525" s="287"/>
      <c r="I525" s="109"/>
      <c r="J525" s="380"/>
      <c r="K525" s="380"/>
      <c r="L525" s="380"/>
      <c r="M525" s="380"/>
      <c r="N525" s="380"/>
    </row>
    <row r="526" spans="1:14" ht="12.75">
      <c r="A526" s="307" t="s">
        <v>564</v>
      </c>
      <c r="B526" s="308">
        <v>5</v>
      </c>
      <c r="C526" s="308">
        <v>5</v>
      </c>
      <c r="D526" s="308">
        <v>0</v>
      </c>
      <c r="E526" s="308">
        <v>1310</v>
      </c>
      <c r="F526" s="309">
        <v>322</v>
      </c>
      <c r="H526" s="287"/>
      <c r="I526" s="104"/>
      <c r="J526" s="105"/>
      <c r="K526" s="105"/>
      <c r="L526" s="105"/>
      <c r="M526" s="105"/>
      <c r="N526" s="105"/>
    </row>
    <row r="527" spans="1:14" ht="12.75">
      <c r="A527" s="106" t="s">
        <v>565</v>
      </c>
      <c r="B527" s="375">
        <v>40</v>
      </c>
      <c r="C527" s="375">
        <v>40</v>
      </c>
      <c r="D527" s="375">
        <v>0</v>
      </c>
      <c r="E527" s="375">
        <v>8547</v>
      </c>
      <c r="F527" s="425">
        <v>1771</v>
      </c>
      <c r="H527" s="287"/>
      <c r="I527" s="109"/>
      <c r="J527" s="380"/>
      <c r="K527" s="380"/>
      <c r="L527" s="380"/>
      <c r="M527" s="380"/>
      <c r="N527" s="380"/>
    </row>
    <row r="528" spans="1:14" ht="12.75">
      <c r="A528" s="107" t="s">
        <v>566</v>
      </c>
      <c r="B528" s="376"/>
      <c r="C528" s="376"/>
      <c r="D528" s="376"/>
      <c r="E528" s="376"/>
      <c r="F528" s="426"/>
      <c r="H528" s="287"/>
      <c r="I528" s="109"/>
      <c r="J528" s="380"/>
      <c r="K528" s="380"/>
      <c r="L528" s="380"/>
      <c r="M528" s="380"/>
      <c r="N528" s="380"/>
    </row>
    <row r="529" spans="1:14" ht="12.75">
      <c r="A529" s="107" t="s">
        <v>567</v>
      </c>
      <c r="B529" s="376"/>
      <c r="C529" s="376"/>
      <c r="D529" s="376"/>
      <c r="E529" s="376"/>
      <c r="F529" s="426"/>
      <c r="H529" s="287"/>
      <c r="I529" s="109"/>
      <c r="J529" s="380"/>
      <c r="K529" s="380"/>
      <c r="L529" s="380"/>
      <c r="M529" s="380"/>
      <c r="N529" s="380"/>
    </row>
    <row r="530" spans="1:14" ht="12.75">
      <c r="A530" s="107" t="s">
        <v>568</v>
      </c>
      <c r="B530" s="376"/>
      <c r="C530" s="376"/>
      <c r="D530" s="376"/>
      <c r="E530" s="376"/>
      <c r="F530" s="426"/>
      <c r="H530" s="287"/>
      <c r="I530" s="109"/>
      <c r="J530" s="380"/>
      <c r="K530" s="380"/>
      <c r="L530" s="380"/>
      <c r="M530" s="380"/>
      <c r="N530" s="380"/>
    </row>
    <row r="531" spans="1:14" ht="12.75">
      <c r="A531" s="107" t="s">
        <v>569</v>
      </c>
      <c r="B531" s="376"/>
      <c r="C531" s="376"/>
      <c r="D531" s="376"/>
      <c r="E531" s="376"/>
      <c r="F531" s="426"/>
      <c r="H531" s="287"/>
      <c r="I531" s="109"/>
      <c r="J531" s="380"/>
      <c r="K531" s="380"/>
      <c r="L531" s="380"/>
      <c r="M531" s="380"/>
      <c r="N531" s="380"/>
    </row>
    <row r="532" spans="1:14" ht="12.75">
      <c r="A532" s="107" t="s">
        <v>570</v>
      </c>
      <c r="B532" s="376"/>
      <c r="C532" s="376"/>
      <c r="D532" s="376"/>
      <c r="E532" s="376"/>
      <c r="F532" s="426"/>
      <c r="H532" s="287"/>
      <c r="I532" s="109"/>
      <c r="J532" s="380"/>
      <c r="K532" s="380"/>
      <c r="L532" s="380"/>
      <c r="M532" s="380"/>
      <c r="N532" s="380"/>
    </row>
    <row r="533" spans="1:14" ht="12.75">
      <c r="A533" s="107" t="s">
        <v>571</v>
      </c>
      <c r="B533" s="376"/>
      <c r="C533" s="376"/>
      <c r="D533" s="376"/>
      <c r="E533" s="376"/>
      <c r="F533" s="426"/>
      <c r="H533" s="287"/>
      <c r="I533" s="109"/>
      <c r="J533" s="380"/>
      <c r="K533" s="380"/>
      <c r="L533" s="380"/>
      <c r="M533" s="380"/>
      <c r="N533" s="380"/>
    </row>
    <row r="534" spans="1:14" ht="12.75">
      <c r="A534" s="107" t="s">
        <v>572</v>
      </c>
      <c r="B534" s="376"/>
      <c r="C534" s="376"/>
      <c r="D534" s="376"/>
      <c r="E534" s="376"/>
      <c r="F534" s="426"/>
      <c r="H534" s="287"/>
      <c r="I534" s="109"/>
      <c r="J534" s="380"/>
      <c r="K534" s="380"/>
      <c r="L534" s="380"/>
      <c r="M534" s="380"/>
      <c r="N534" s="380"/>
    </row>
    <row r="535" spans="1:14" ht="12.75">
      <c r="A535" s="107" t="s">
        <v>573</v>
      </c>
      <c r="B535" s="376"/>
      <c r="C535" s="376"/>
      <c r="D535" s="376"/>
      <c r="E535" s="376"/>
      <c r="F535" s="426"/>
      <c r="H535" s="287"/>
      <c r="I535" s="109"/>
      <c r="J535" s="380"/>
      <c r="K535" s="380"/>
      <c r="L535" s="380"/>
      <c r="M535" s="380"/>
      <c r="N535" s="380"/>
    </row>
    <row r="536" spans="1:14" ht="12.75">
      <c r="A536" s="107" t="s">
        <v>574</v>
      </c>
      <c r="B536" s="376"/>
      <c r="C536" s="376"/>
      <c r="D536" s="376"/>
      <c r="E536" s="376"/>
      <c r="F536" s="426"/>
      <c r="H536" s="287"/>
      <c r="I536" s="109"/>
      <c r="J536" s="380"/>
      <c r="K536" s="380"/>
      <c r="L536" s="380"/>
      <c r="M536" s="380"/>
      <c r="N536" s="380"/>
    </row>
    <row r="537" spans="1:14" ht="12.75">
      <c r="A537" s="107" t="s">
        <v>575</v>
      </c>
      <c r="B537" s="376"/>
      <c r="C537" s="376"/>
      <c r="D537" s="376"/>
      <c r="E537" s="376"/>
      <c r="F537" s="426"/>
      <c r="H537" s="287"/>
      <c r="I537" s="109"/>
      <c r="J537" s="380"/>
      <c r="K537" s="380"/>
      <c r="L537" s="380"/>
      <c r="M537" s="380"/>
      <c r="N537" s="380"/>
    </row>
    <row r="538" spans="1:14" ht="12.75">
      <c r="A538" s="107" t="s">
        <v>576</v>
      </c>
      <c r="B538" s="376"/>
      <c r="C538" s="376"/>
      <c r="D538" s="376"/>
      <c r="E538" s="376"/>
      <c r="F538" s="426"/>
      <c r="H538" s="287"/>
      <c r="I538" s="109"/>
      <c r="J538" s="380"/>
      <c r="K538" s="380"/>
      <c r="L538" s="380"/>
      <c r="M538" s="380"/>
      <c r="N538" s="380"/>
    </row>
    <row r="539" spans="1:14" ht="12.75">
      <c r="A539" s="107" t="s">
        <v>577</v>
      </c>
      <c r="B539" s="376"/>
      <c r="C539" s="376"/>
      <c r="D539" s="376"/>
      <c r="E539" s="376"/>
      <c r="F539" s="426"/>
      <c r="H539" s="287"/>
      <c r="I539" s="109"/>
      <c r="J539" s="380"/>
      <c r="K539" s="380"/>
      <c r="L539" s="380"/>
      <c r="M539" s="380"/>
      <c r="N539" s="380"/>
    </row>
    <row r="540" spans="1:14" ht="12.75">
      <c r="A540" s="107" t="s">
        <v>578</v>
      </c>
      <c r="B540" s="376"/>
      <c r="C540" s="376"/>
      <c r="D540" s="376"/>
      <c r="E540" s="376"/>
      <c r="F540" s="426"/>
      <c r="H540" s="287"/>
      <c r="I540" s="109"/>
      <c r="J540" s="380"/>
      <c r="K540" s="380"/>
      <c r="L540" s="380"/>
      <c r="M540" s="380"/>
      <c r="N540" s="380"/>
    </row>
    <row r="541" spans="1:14" ht="12.75">
      <c r="A541" s="107" t="s">
        <v>579</v>
      </c>
      <c r="B541" s="376"/>
      <c r="C541" s="376"/>
      <c r="D541" s="376"/>
      <c r="E541" s="376"/>
      <c r="F541" s="426"/>
      <c r="H541" s="287"/>
      <c r="I541" s="109"/>
      <c r="J541" s="380"/>
      <c r="K541" s="380"/>
      <c r="L541" s="380"/>
      <c r="M541" s="380"/>
      <c r="N541" s="380"/>
    </row>
    <row r="542" spans="1:14" ht="12.75">
      <c r="A542" s="107" t="s">
        <v>580</v>
      </c>
      <c r="B542" s="376"/>
      <c r="C542" s="376"/>
      <c r="D542" s="376"/>
      <c r="E542" s="376"/>
      <c r="F542" s="426"/>
      <c r="H542" s="287"/>
      <c r="I542" s="109"/>
      <c r="J542" s="380"/>
      <c r="K542" s="380"/>
      <c r="L542" s="380"/>
      <c r="M542" s="380"/>
      <c r="N542" s="380"/>
    </row>
    <row r="543" spans="1:14" ht="12.75">
      <c r="A543" s="107" t="s">
        <v>581</v>
      </c>
      <c r="B543" s="376"/>
      <c r="C543" s="376"/>
      <c r="D543" s="376"/>
      <c r="E543" s="376"/>
      <c r="F543" s="426"/>
      <c r="H543" s="287"/>
      <c r="I543" s="109"/>
      <c r="J543" s="380"/>
      <c r="K543" s="380"/>
      <c r="L543" s="380"/>
      <c r="M543" s="380"/>
      <c r="N543" s="380"/>
    </row>
    <row r="544" spans="1:14" ht="12.75">
      <c r="A544" s="107" t="s">
        <v>582</v>
      </c>
      <c r="B544" s="376"/>
      <c r="C544" s="376"/>
      <c r="D544" s="376"/>
      <c r="E544" s="376"/>
      <c r="F544" s="426"/>
      <c r="H544" s="287"/>
      <c r="I544" s="109"/>
      <c r="J544" s="380"/>
      <c r="K544" s="380"/>
      <c r="L544" s="380"/>
      <c r="M544" s="380"/>
      <c r="N544" s="380"/>
    </row>
    <row r="545" spans="1:14" ht="12.75">
      <c r="A545" s="107" t="s">
        <v>583</v>
      </c>
      <c r="B545" s="376"/>
      <c r="C545" s="376"/>
      <c r="D545" s="376"/>
      <c r="E545" s="376"/>
      <c r="F545" s="426"/>
      <c r="H545" s="287"/>
      <c r="I545" s="109"/>
      <c r="J545" s="380"/>
      <c r="K545" s="380"/>
      <c r="L545" s="380"/>
      <c r="M545" s="380"/>
      <c r="N545" s="380"/>
    </row>
    <row r="546" spans="1:14" ht="12.75">
      <c r="A546" s="107" t="s">
        <v>584</v>
      </c>
      <c r="B546" s="376"/>
      <c r="C546" s="376"/>
      <c r="D546" s="376"/>
      <c r="E546" s="376"/>
      <c r="F546" s="426"/>
      <c r="H546" s="287"/>
      <c r="I546" s="109"/>
      <c r="J546" s="380"/>
      <c r="K546" s="380"/>
      <c r="L546" s="380"/>
      <c r="M546" s="380"/>
      <c r="N546" s="380"/>
    </row>
    <row r="547" spans="1:14" ht="12.75">
      <c r="A547" s="107" t="s">
        <v>585</v>
      </c>
      <c r="B547" s="376"/>
      <c r="C547" s="376"/>
      <c r="D547" s="376"/>
      <c r="E547" s="376"/>
      <c r="F547" s="426"/>
      <c r="H547" s="287"/>
      <c r="I547" s="109"/>
      <c r="J547" s="380"/>
      <c r="K547" s="380"/>
      <c r="L547" s="380"/>
      <c r="M547" s="380"/>
      <c r="N547" s="380"/>
    </row>
    <row r="548" spans="1:14" ht="12.75">
      <c r="A548" s="107" t="s">
        <v>586</v>
      </c>
      <c r="B548" s="376"/>
      <c r="C548" s="376"/>
      <c r="D548" s="376"/>
      <c r="E548" s="376"/>
      <c r="F548" s="426"/>
      <c r="H548" s="287"/>
      <c r="I548" s="109"/>
      <c r="J548" s="380"/>
      <c r="K548" s="380"/>
      <c r="L548" s="380"/>
      <c r="M548" s="380"/>
      <c r="N548" s="380"/>
    </row>
    <row r="549" spans="1:14" ht="12.75">
      <c r="A549" s="107" t="s">
        <v>587</v>
      </c>
      <c r="B549" s="376"/>
      <c r="C549" s="376"/>
      <c r="D549" s="376"/>
      <c r="E549" s="376"/>
      <c r="F549" s="426"/>
      <c r="H549" s="287"/>
      <c r="I549" s="109"/>
      <c r="J549" s="380"/>
      <c r="K549" s="380"/>
      <c r="L549" s="380"/>
      <c r="M549" s="380"/>
      <c r="N549" s="380"/>
    </row>
    <row r="550" spans="1:14" ht="12.75">
      <c r="A550" s="107" t="s">
        <v>588</v>
      </c>
      <c r="B550" s="376"/>
      <c r="C550" s="376"/>
      <c r="D550" s="376"/>
      <c r="E550" s="376"/>
      <c r="F550" s="426"/>
      <c r="H550" s="287"/>
      <c r="I550" s="109"/>
      <c r="J550" s="380"/>
      <c r="K550" s="380"/>
      <c r="L550" s="380"/>
      <c r="M550" s="380"/>
      <c r="N550" s="380"/>
    </row>
    <row r="551" spans="1:14" ht="12.75">
      <c r="A551" s="107" t="s">
        <v>589</v>
      </c>
      <c r="B551" s="376"/>
      <c r="C551" s="376"/>
      <c r="D551" s="376"/>
      <c r="E551" s="376"/>
      <c r="F551" s="426"/>
      <c r="H551" s="287"/>
      <c r="I551" s="109"/>
      <c r="J551" s="380"/>
      <c r="K551" s="380"/>
      <c r="L551" s="380"/>
      <c r="M551" s="380"/>
      <c r="N551" s="380"/>
    </row>
    <row r="552" spans="1:14" ht="12.75">
      <c r="A552" s="107" t="s">
        <v>590</v>
      </c>
      <c r="B552" s="376"/>
      <c r="C552" s="376"/>
      <c r="D552" s="376"/>
      <c r="E552" s="376"/>
      <c r="F552" s="426"/>
      <c r="H552" s="287"/>
      <c r="I552" s="109"/>
      <c r="J552" s="380"/>
      <c r="K552" s="380"/>
      <c r="L552" s="380"/>
      <c r="M552" s="380"/>
      <c r="N552" s="380"/>
    </row>
    <row r="553" spans="1:14" ht="12.75">
      <c r="A553" s="107" t="s">
        <v>591</v>
      </c>
      <c r="B553" s="376"/>
      <c r="C553" s="376"/>
      <c r="D553" s="376"/>
      <c r="E553" s="376"/>
      <c r="F553" s="426"/>
      <c r="H553" s="287"/>
      <c r="I553" s="109"/>
      <c r="J553" s="380"/>
      <c r="K553" s="380"/>
      <c r="L553" s="380"/>
      <c r="M553" s="380"/>
      <c r="N553" s="380"/>
    </row>
    <row r="554" spans="1:14" ht="12.75">
      <c r="A554" s="107" t="s">
        <v>592</v>
      </c>
      <c r="B554" s="376"/>
      <c r="C554" s="376"/>
      <c r="D554" s="376"/>
      <c r="E554" s="376"/>
      <c r="F554" s="426"/>
      <c r="H554" s="287"/>
      <c r="I554" s="109"/>
      <c r="J554" s="380"/>
      <c r="K554" s="380"/>
      <c r="L554" s="380"/>
      <c r="M554" s="380"/>
      <c r="N554" s="380"/>
    </row>
    <row r="555" spans="1:14" ht="12.75">
      <c r="A555" s="107" t="s">
        <v>593</v>
      </c>
      <c r="B555" s="376"/>
      <c r="C555" s="376"/>
      <c r="D555" s="376"/>
      <c r="E555" s="376"/>
      <c r="F555" s="426"/>
      <c r="H555" s="287"/>
      <c r="I555" s="109"/>
      <c r="J555" s="380"/>
      <c r="K555" s="380"/>
      <c r="L555" s="380"/>
      <c r="M555" s="380"/>
      <c r="N555" s="380"/>
    </row>
    <row r="556" spans="1:14" ht="12.75">
      <c r="A556" s="107" t="s">
        <v>594</v>
      </c>
      <c r="B556" s="376"/>
      <c r="C556" s="376"/>
      <c r="D556" s="376"/>
      <c r="E556" s="376"/>
      <c r="F556" s="426"/>
      <c r="H556" s="287"/>
      <c r="I556" s="109"/>
      <c r="J556" s="380"/>
      <c r="K556" s="380"/>
      <c r="L556" s="380"/>
      <c r="M556" s="380"/>
      <c r="N556" s="380"/>
    </row>
    <row r="557" spans="1:14" ht="12.75">
      <c r="A557" s="107" t="s">
        <v>595</v>
      </c>
      <c r="B557" s="376"/>
      <c r="C557" s="376"/>
      <c r="D557" s="376"/>
      <c r="E557" s="376"/>
      <c r="F557" s="426"/>
      <c r="H557" s="287"/>
      <c r="I557" s="109"/>
      <c r="J557" s="380"/>
      <c r="K557" s="380"/>
      <c r="L557" s="380"/>
      <c r="M557" s="380"/>
      <c r="N557" s="380"/>
    </row>
    <row r="558" spans="1:14" ht="12.75">
      <c r="A558" s="107" t="s">
        <v>596</v>
      </c>
      <c r="B558" s="376"/>
      <c r="C558" s="376"/>
      <c r="D558" s="376"/>
      <c r="E558" s="376"/>
      <c r="F558" s="426"/>
      <c r="H558" s="287"/>
      <c r="I558" s="109"/>
      <c r="J558" s="380"/>
      <c r="K558" s="380"/>
      <c r="L558" s="380"/>
      <c r="M558" s="380"/>
      <c r="N558" s="380"/>
    </row>
    <row r="559" spans="1:14" ht="12.75">
      <c r="A559" s="107" t="s">
        <v>597</v>
      </c>
      <c r="B559" s="376"/>
      <c r="C559" s="376"/>
      <c r="D559" s="376"/>
      <c r="E559" s="376"/>
      <c r="F559" s="426"/>
      <c r="H559" s="287"/>
      <c r="I559" s="109"/>
      <c r="J559" s="380"/>
      <c r="K559" s="380"/>
      <c r="L559" s="380"/>
      <c r="M559" s="380"/>
      <c r="N559" s="380"/>
    </row>
    <row r="560" spans="1:14" ht="12.75">
      <c r="A560" s="107" t="s">
        <v>598</v>
      </c>
      <c r="B560" s="376"/>
      <c r="C560" s="376"/>
      <c r="D560" s="376"/>
      <c r="E560" s="376"/>
      <c r="F560" s="426"/>
      <c r="H560" s="287"/>
      <c r="I560" s="109"/>
      <c r="J560" s="380"/>
      <c r="K560" s="380"/>
      <c r="L560" s="380"/>
      <c r="M560" s="380"/>
      <c r="N560" s="380"/>
    </row>
    <row r="561" spans="1:14" ht="12.75">
      <c r="A561" s="107" t="s">
        <v>599</v>
      </c>
      <c r="B561" s="376"/>
      <c r="C561" s="376"/>
      <c r="D561" s="376"/>
      <c r="E561" s="376"/>
      <c r="F561" s="426"/>
      <c r="H561" s="287"/>
      <c r="I561" s="109"/>
      <c r="J561" s="380"/>
      <c r="K561" s="380"/>
      <c r="L561" s="380"/>
      <c r="M561" s="380"/>
      <c r="N561" s="380"/>
    </row>
    <row r="562" spans="1:14" ht="12.75">
      <c r="A562" s="107" t="s">
        <v>600</v>
      </c>
      <c r="B562" s="376"/>
      <c r="C562" s="376"/>
      <c r="D562" s="376"/>
      <c r="E562" s="376"/>
      <c r="F562" s="426"/>
      <c r="H562" s="287"/>
      <c r="I562" s="109"/>
      <c r="J562" s="380"/>
      <c r="K562" s="380"/>
      <c r="L562" s="380"/>
      <c r="M562" s="380"/>
      <c r="N562" s="380"/>
    </row>
    <row r="563" spans="1:14" ht="12.75">
      <c r="A563" s="107" t="s">
        <v>601</v>
      </c>
      <c r="B563" s="376"/>
      <c r="C563" s="376"/>
      <c r="D563" s="376"/>
      <c r="E563" s="376"/>
      <c r="F563" s="426"/>
      <c r="H563" s="287"/>
      <c r="I563" s="109"/>
      <c r="J563" s="380"/>
      <c r="K563" s="380"/>
      <c r="L563" s="380"/>
      <c r="M563" s="380"/>
      <c r="N563" s="380"/>
    </row>
    <row r="564" spans="1:14" ht="12.75">
      <c r="A564" s="107" t="s">
        <v>602</v>
      </c>
      <c r="B564" s="376"/>
      <c r="C564" s="376"/>
      <c r="D564" s="376"/>
      <c r="E564" s="376"/>
      <c r="F564" s="426"/>
      <c r="H564" s="287"/>
      <c r="I564" s="109"/>
      <c r="J564" s="380"/>
      <c r="K564" s="380"/>
      <c r="L564" s="380"/>
      <c r="M564" s="380"/>
      <c r="N564" s="380"/>
    </row>
    <row r="565" spans="1:14" ht="12.75">
      <c r="A565" s="107" t="s">
        <v>603</v>
      </c>
      <c r="B565" s="376"/>
      <c r="C565" s="376"/>
      <c r="D565" s="376"/>
      <c r="E565" s="376"/>
      <c r="F565" s="426"/>
      <c r="H565" s="287"/>
      <c r="I565" s="109"/>
      <c r="J565" s="380"/>
      <c r="K565" s="380"/>
      <c r="L565" s="380"/>
      <c r="M565" s="380"/>
      <c r="N565" s="380"/>
    </row>
    <row r="566" spans="1:14" ht="12.75">
      <c r="A566" s="107" t="s">
        <v>604</v>
      </c>
      <c r="B566" s="376"/>
      <c r="C566" s="376"/>
      <c r="D566" s="376"/>
      <c r="E566" s="376"/>
      <c r="F566" s="426"/>
      <c r="H566" s="287"/>
      <c r="I566" s="109"/>
      <c r="J566" s="380"/>
      <c r="K566" s="380"/>
      <c r="L566" s="380"/>
      <c r="M566" s="380"/>
      <c r="N566" s="380"/>
    </row>
    <row r="567" spans="1:14" ht="12.75">
      <c r="A567" s="108" t="s">
        <v>605</v>
      </c>
      <c r="B567" s="377"/>
      <c r="C567" s="377"/>
      <c r="D567" s="377"/>
      <c r="E567" s="377"/>
      <c r="F567" s="427"/>
      <c r="H567" s="287"/>
      <c r="I567" s="109"/>
      <c r="J567" s="380"/>
      <c r="K567" s="380"/>
      <c r="L567" s="380"/>
      <c r="M567" s="380"/>
      <c r="N567" s="380"/>
    </row>
    <row r="568" spans="1:14" ht="12.75">
      <c r="A568" s="307" t="s">
        <v>606</v>
      </c>
      <c r="B568" s="308">
        <v>1</v>
      </c>
      <c r="C568" s="308">
        <v>1</v>
      </c>
      <c r="D568" s="308">
        <v>0</v>
      </c>
      <c r="E568" s="308">
        <v>3160</v>
      </c>
      <c r="F568" s="309">
        <v>800</v>
      </c>
      <c r="H568" s="287"/>
      <c r="I568" s="104"/>
      <c r="J568" s="105"/>
      <c r="K568" s="105"/>
      <c r="L568" s="105"/>
      <c r="M568" s="105"/>
      <c r="N568" s="105"/>
    </row>
    <row r="569" spans="1:14" ht="12.75">
      <c r="A569" s="307" t="s">
        <v>607</v>
      </c>
      <c r="B569" s="308">
        <v>1</v>
      </c>
      <c r="C569" s="308">
        <v>1</v>
      </c>
      <c r="D569" s="308">
        <v>0</v>
      </c>
      <c r="E569" s="308">
        <v>4567</v>
      </c>
      <c r="F569" s="309">
        <v>945</v>
      </c>
      <c r="H569" s="287"/>
      <c r="I569" s="109"/>
      <c r="J569" s="290"/>
      <c r="K569" s="290"/>
      <c r="L569" s="290"/>
      <c r="M569" s="290"/>
      <c r="N569" s="290"/>
    </row>
    <row r="570" spans="1:14" ht="12.75">
      <c r="A570" s="307" t="s">
        <v>608</v>
      </c>
      <c r="B570" s="308">
        <v>1</v>
      </c>
      <c r="C570" s="308">
        <v>1</v>
      </c>
      <c r="D570" s="308">
        <v>0</v>
      </c>
      <c r="E570" s="308">
        <v>29097</v>
      </c>
      <c r="F570" s="309">
        <v>6023</v>
      </c>
      <c r="H570" s="287"/>
      <c r="I570" s="104"/>
      <c r="J570" s="105"/>
      <c r="K570" s="105"/>
      <c r="L570" s="105"/>
      <c r="M570" s="105"/>
      <c r="N570" s="105"/>
    </row>
    <row r="571" spans="1:14" ht="12.75">
      <c r="A571" s="307" t="s">
        <v>609</v>
      </c>
      <c r="B571" s="308">
        <v>1</v>
      </c>
      <c r="C571" s="308">
        <v>1</v>
      </c>
      <c r="D571" s="308">
        <v>0</v>
      </c>
      <c r="E571" s="308">
        <v>6684</v>
      </c>
      <c r="F571" s="309">
        <v>1148</v>
      </c>
      <c r="H571" s="287"/>
      <c r="I571" s="109"/>
      <c r="J571" s="290"/>
      <c r="K571" s="290"/>
      <c r="L571" s="290"/>
      <c r="M571" s="290"/>
      <c r="N571" s="290"/>
    </row>
    <row r="572" spans="1:14" ht="12.75">
      <c r="A572" s="307" t="s">
        <v>610</v>
      </c>
      <c r="B572" s="308">
        <v>1</v>
      </c>
      <c r="C572" s="308">
        <v>1</v>
      </c>
      <c r="D572" s="308">
        <v>0</v>
      </c>
      <c r="E572" s="308">
        <v>5285</v>
      </c>
      <c r="F572" s="309">
        <v>1094</v>
      </c>
      <c r="H572" s="287"/>
      <c r="I572" s="104"/>
      <c r="J572" s="105"/>
      <c r="K572" s="105"/>
      <c r="L572" s="105"/>
      <c r="M572" s="105"/>
      <c r="N572" s="105"/>
    </row>
    <row r="573" spans="1:14" ht="12.75">
      <c r="A573" s="307" t="s">
        <v>611</v>
      </c>
      <c r="B573" s="308">
        <v>2</v>
      </c>
      <c r="C573" s="308">
        <v>1</v>
      </c>
      <c r="D573" s="308">
        <v>0</v>
      </c>
      <c r="E573" s="308">
        <v>20678</v>
      </c>
      <c r="F573" s="309">
        <v>4280</v>
      </c>
      <c r="H573" s="287"/>
      <c r="I573" s="109"/>
      <c r="J573" s="290"/>
      <c r="K573" s="290"/>
      <c r="L573" s="290"/>
      <c r="M573" s="290"/>
      <c r="N573" s="290"/>
    </row>
    <row r="574" spans="1:14" ht="12.75">
      <c r="A574" s="307" t="s">
        <v>612</v>
      </c>
      <c r="B574" s="308">
        <v>1</v>
      </c>
      <c r="C574" s="308">
        <v>1</v>
      </c>
      <c r="D574" s="308">
        <v>0</v>
      </c>
      <c r="E574" s="308">
        <v>30205</v>
      </c>
      <c r="F574" s="309">
        <v>7648</v>
      </c>
      <c r="H574" s="287"/>
      <c r="I574" s="104"/>
      <c r="J574" s="105"/>
      <c r="K574" s="105"/>
      <c r="L574" s="105"/>
      <c r="M574" s="105"/>
      <c r="N574" s="105"/>
    </row>
    <row r="575" spans="1:14" ht="12.75">
      <c r="A575" s="307" t="s">
        <v>613</v>
      </c>
      <c r="B575" s="308">
        <v>1</v>
      </c>
      <c r="C575" s="308">
        <v>1</v>
      </c>
      <c r="D575" s="308">
        <v>0</v>
      </c>
      <c r="E575" s="308">
        <v>34000</v>
      </c>
      <c r="F575" s="309">
        <v>0</v>
      </c>
      <c r="H575" s="287"/>
      <c r="I575" s="109"/>
      <c r="J575" s="290"/>
      <c r="K575" s="290"/>
      <c r="L575" s="290"/>
      <c r="M575" s="290"/>
      <c r="N575" s="290"/>
    </row>
    <row r="576" spans="1:14" ht="12.75">
      <c r="A576" s="307" t="s">
        <v>614</v>
      </c>
      <c r="B576" s="308">
        <v>1</v>
      </c>
      <c r="C576" s="308">
        <v>1</v>
      </c>
      <c r="D576" s="308">
        <v>0</v>
      </c>
      <c r="E576" s="308">
        <v>4990</v>
      </c>
      <c r="F576" s="309">
        <v>1033</v>
      </c>
      <c r="H576" s="287"/>
      <c r="I576" s="104"/>
      <c r="J576" s="105"/>
      <c r="K576" s="105"/>
      <c r="L576" s="105"/>
      <c r="M576" s="105"/>
      <c r="N576" s="105"/>
    </row>
    <row r="577" spans="1:14" ht="12.75">
      <c r="A577" s="307" t="s">
        <v>615</v>
      </c>
      <c r="B577" s="308">
        <v>1</v>
      </c>
      <c r="C577" s="308">
        <v>1</v>
      </c>
      <c r="D577" s="308">
        <v>0</v>
      </c>
      <c r="E577" s="308">
        <v>16953</v>
      </c>
      <c r="F577" s="309">
        <v>4292</v>
      </c>
      <c r="H577" s="287"/>
      <c r="I577" s="109"/>
      <c r="J577" s="290"/>
      <c r="K577" s="290"/>
      <c r="L577" s="290"/>
      <c r="M577" s="290"/>
      <c r="N577" s="290"/>
    </row>
    <row r="578" spans="1:14" ht="12.75">
      <c r="A578" s="307" t="s">
        <v>616</v>
      </c>
      <c r="B578" s="308">
        <v>1</v>
      </c>
      <c r="C578" s="308">
        <v>1</v>
      </c>
      <c r="D578" s="308">
        <v>0</v>
      </c>
      <c r="E578" s="308">
        <v>15962</v>
      </c>
      <c r="F578" s="309">
        <v>0</v>
      </c>
      <c r="H578" s="287"/>
      <c r="I578" s="104"/>
      <c r="J578" s="105"/>
      <c r="K578" s="105"/>
      <c r="L578" s="105"/>
      <c r="M578" s="105"/>
      <c r="N578" s="105"/>
    </row>
    <row r="579" spans="1:14" ht="12.75">
      <c r="A579" s="307" t="s">
        <v>617</v>
      </c>
      <c r="B579" s="308">
        <v>1</v>
      </c>
      <c r="C579" s="308">
        <v>1</v>
      </c>
      <c r="D579" s="308">
        <v>0</v>
      </c>
      <c r="E579" s="308">
        <v>11210</v>
      </c>
      <c r="F579" s="309">
        <v>2320</v>
      </c>
      <c r="H579" s="287"/>
      <c r="I579" s="109"/>
      <c r="J579" s="290"/>
      <c r="K579" s="290"/>
      <c r="L579" s="290"/>
      <c r="M579" s="290"/>
      <c r="N579" s="290"/>
    </row>
    <row r="580" spans="1:14" ht="12.75">
      <c r="A580" s="307" t="s">
        <v>618</v>
      </c>
      <c r="B580" s="308">
        <v>1</v>
      </c>
      <c r="C580" s="308">
        <v>1</v>
      </c>
      <c r="D580" s="308">
        <v>0</v>
      </c>
      <c r="E580" s="308">
        <v>4377</v>
      </c>
      <c r="F580" s="309">
        <v>1108</v>
      </c>
      <c r="H580" s="287"/>
      <c r="I580" s="104"/>
      <c r="J580" s="105"/>
      <c r="K580" s="105"/>
      <c r="L580" s="105"/>
      <c r="M580" s="105"/>
      <c r="N580" s="105"/>
    </row>
    <row r="581" spans="1:14" ht="12.75">
      <c r="A581" s="106" t="s">
        <v>619</v>
      </c>
      <c r="B581" s="375">
        <v>4</v>
      </c>
      <c r="C581" s="375">
        <v>0</v>
      </c>
      <c r="D581" s="375">
        <v>0</v>
      </c>
      <c r="E581" s="375">
        <v>4734</v>
      </c>
      <c r="F581" s="425">
        <v>980</v>
      </c>
      <c r="H581" s="287"/>
      <c r="I581" s="109"/>
      <c r="J581" s="380"/>
      <c r="K581" s="380"/>
      <c r="L581" s="380"/>
      <c r="M581" s="380"/>
      <c r="N581" s="380"/>
    </row>
    <row r="582" spans="1:14" ht="12.75">
      <c r="A582" s="107" t="s">
        <v>620</v>
      </c>
      <c r="B582" s="376"/>
      <c r="C582" s="376"/>
      <c r="D582" s="376"/>
      <c r="E582" s="376"/>
      <c r="F582" s="426"/>
      <c r="H582" s="287"/>
      <c r="I582" s="109"/>
      <c r="J582" s="380"/>
      <c r="K582" s="380"/>
      <c r="L582" s="380"/>
      <c r="M582" s="380"/>
      <c r="N582" s="380"/>
    </row>
    <row r="583" spans="1:14" ht="12.75">
      <c r="A583" s="107" t="s">
        <v>621</v>
      </c>
      <c r="B583" s="376"/>
      <c r="C583" s="376"/>
      <c r="D583" s="376"/>
      <c r="E583" s="376"/>
      <c r="F583" s="426"/>
      <c r="H583" s="287"/>
      <c r="I583" s="109"/>
      <c r="J583" s="380"/>
      <c r="K583" s="380"/>
      <c r="L583" s="380"/>
      <c r="M583" s="380"/>
      <c r="N583" s="380"/>
    </row>
    <row r="584" spans="1:14" ht="12.75">
      <c r="A584" s="107" t="s">
        <v>622</v>
      </c>
      <c r="B584" s="376"/>
      <c r="C584" s="376"/>
      <c r="D584" s="376"/>
      <c r="E584" s="376"/>
      <c r="F584" s="426"/>
      <c r="H584" s="287"/>
      <c r="I584" s="109"/>
      <c r="J584" s="380"/>
      <c r="K584" s="380"/>
      <c r="L584" s="380"/>
      <c r="M584" s="380"/>
      <c r="N584" s="380"/>
    </row>
    <row r="585" spans="1:14" ht="12.75">
      <c r="A585" s="108" t="s">
        <v>623</v>
      </c>
      <c r="B585" s="377"/>
      <c r="C585" s="377"/>
      <c r="D585" s="377"/>
      <c r="E585" s="377"/>
      <c r="F585" s="427"/>
      <c r="H585" s="287"/>
      <c r="I585" s="109"/>
      <c r="J585" s="380"/>
      <c r="K585" s="380"/>
      <c r="L585" s="380"/>
      <c r="M585" s="380"/>
      <c r="N585" s="380"/>
    </row>
    <row r="586" spans="1:14" ht="12.75">
      <c r="A586" s="307" t="s">
        <v>624</v>
      </c>
      <c r="B586" s="308">
        <v>2</v>
      </c>
      <c r="C586" s="308">
        <v>2</v>
      </c>
      <c r="D586" s="308">
        <v>0</v>
      </c>
      <c r="E586" s="308">
        <v>886</v>
      </c>
      <c r="F586" s="309">
        <v>183</v>
      </c>
      <c r="H586" s="287"/>
      <c r="I586" s="104"/>
      <c r="J586" s="105"/>
      <c r="K586" s="105"/>
      <c r="L586" s="105"/>
      <c r="M586" s="105"/>
      <c r="N586" s="105"/>
    </row>
    <row r="587" spans="1:14" ht="12.75">
      <c r="A587" s="307" t="s">
        <v>625</v>
      </c>
      <c r="B587" s="308">
        <v>1</v>
      </c>
      <c r="C587" s="308">
        <v>1</v>
      </c>
      <c r="D587" s="308">
        <v>0</v>
      </c>
      <c r="E587" s="308">
        <v>226</v>
      </c>
      <c r="F587" s="309">
        <v>47</v>
      </c>
      <c r="H587" s="287"/>
      <c r="I587" s="109"/>
      <c r="J587" s="290"/>
      <c r="K587" s="290"/>
      <c r="L587" s="290"/>
      <c r="M587" s="290"/>
      <c r="N587" s="290"/>
    </row>
    <row r="588" spans="1:14" ht="12.75">
      <c r="A588" s="307" t="s">
        <v>626</v>
      </c>
      <c r="B588" s="308">
        <v>1</v>
      </c>
      <c r="C588" s="308">
        <v>1</v>
      </c>
      <c r="D588" s="308">
        <v>0</v>
      </c>
      <c r="E588" s="308">
        <v>5121</v>
      </c>
      <c r="F588" s="309">
        <v>1297</v>
      </c>
      <c r="H588" s="287"/>
      <c r="I588" s="104"/>
      <c r="J588" s="105"/>
      <c r="K588" s="105"/>
      <c r="L588" s="105"/>
      <c r="M588" s="105"/>
      <c r="N588" s="105"/>
    </row>
    <row r="589" spans="1:14" ht="12.75">
      <c r="A589" s="307" t="s">
        <v>627</v>
      </c>
      <c r="B589" s="308">
        <v>1</v>
      </c>
      <c r="C589" s="308">
        <v>1</v>
      </c>
      <c r="D589" s="308">
        <v>0</v>
      </c>
      <c r="E589" s="308">
        <v>16125</v>
      </c>
      <c r="F589" s="309">
        <v>3338</v>
      </c>
      <c r="H589" s="287"/>
      <c r="I589" s="109"/>
      <c r="J589" s="290"/>
      <c r="K589" s="290"/>
      <c r="L589" s="290"/>
      <c r="M589" s="290"/>
      <c r="N589" s="290"/>
    </row>
    <row r="590" spans="1:14" ht="12.75">
      <c r="A590" s="307" t="s">
        <v>628</v>
      </c>
      <c r="B590" s="308">
        <v>1</v>
      </c>
      <c r="C590" s="308">
        <v>1</v>
      </c>
      <c r="D590" s="308">
        <v>500</v>
      </c>
      <c r="E590" s="308">
        <v>12027</v>
      </c>
      <c r="F590" s="309">
        <v>329</v>
      </c>
      <c r="H590" s="287"/>
      <c r="I590" s="104"/>
      <c r="J590" s="105"/>
      <c r="K590" s="105"/>
      <c r="L590" s="105"/>
      <c r="M590" s="105"/>
      <c r="N590" s="105"/>
    </row>
    <row r="591" spans="1:14" ht="12.75">
      <c r="A591" s="106" t="s">
        <v>629</v>
      </c>
      <c r="B591" s="119">
        <v>1</v>
      </c>
      <c r="C591" s="119">
        <v>1</v>
      </c>
      <c r="D591" s="119">
        <v>150</v>
      </c>
      <c r="E591" s="119">
        <v>6800</v>
      </c>
      <c r="F591" s="120">
        <v>0</v>
      </c>
      <c r="H591" s="287"/>
      <c r="I591" s="109"/>
      <c r="J591" s="290"/>
      <c r="K591" s="290"/>
      <c r="L591" s="290"/>
      <c r="M591" s="290"/>
      <c r="N591" s="290"/>
    </row>
    <row r="592" spans="1:14" ht="13.5" thickBot="1">
      <c r="A592" s="313" t="s">
        <v>630</v>
      </c>
      <c r="B592" s="314">
        <f>SUM(B145:B591)</f>
        <v>11817</v>
      </c>
      <c r="C592" s="314">
        <f>SUM(C145:C591)</f>
        <v>5072</v>
      </c>
      <c r="D592" s="314">
        <f>SUM(D145:D591)</f>
        <v>925.71</v>
      </c>
      <c r="E592" s="314">
        <f>SUM(E145:E591)</f>
        <v>2013800.0999999999</v>
      </c>
      <c r="F592" s="315">
        <f>SUM(F145:F591)</f>
        <v>460162</v>
      </c>
      <c r="H592" s="54"/>
      <c r="I592" s="287"/>
      <c r="J592" s="292"/>
      <c r="K592" s="292"/>
      <c r="L592" s="292"/>
      <c r="M592" s="292"/>
      <c r="N592" s="292"/>
    </row>
    <row r="593" spans="1:14" ht="12.75">
      <c r="A593" s="316"/>
      <c r="B593" s="317"/>
      <c r="C593" s="317"/>
      <c r="D593" s="316"/>
      <c r="E593" s="316"/>
      <c r="F593" s="316"/>
      <c r="I593" s="55"/>
      <c r="J593" s="55"/>
      <c r="K593" s="54"/>
      <c r="L593" s="54"/>
      <c r="M593" s="54"/>
      <c r="N593" s="54"/>
    </row>
    <row r="594" spans="1:14" ht="15">
      <c r="A594" s="318" t="s">
        <v>631</v>
      </c>
      <c r="B594" s="317"/>
      <c r="C594" s="319"/>
      <c r="D594" s="316"/>
      <c r="E594" s="316"/>
      <c r="F594" s="316"/>
      <c r="I594" s="55"/>
      <c r="J594" s="55"/>
      <c r="K594" s="54"/>
      <c r="L594" s="54"/>
      <c r="M594" s="54"/>
      <c r="N594" s="54"/>
    </row>
    <row r="595" spans="1:14" ht="13.5" thickBot="1">
      <c r="A595" s="320" t="s">
        <v>176</v>
      </c>
      <c r="B595" s="317"/>
      <c r="C595" s="317"/>
      <c r="D595" s="316"/>
      <c r="E595" s="316"/>
      <c r="F595" s="316"/>
      <c r="I595" s="55"/>
      <c r="J595" s="55"/>
      <c r="K595" s="54"/>
      <c r="L595" s="54"/>
      <c r="M595" s="54"/>
      <c r="N595" s="54"/>
    </row>
    <row r="596" spans="1:14" ht="61.5" customHeight="1">
      <c r="A596" s="321" t="s">
        <v>632</v>
      </c>
      <c r="B596" s="321" t="s">
        <v>633</v>
      </c>
      <c r="C596" s="321" t="s">
        <v>179</v>
      </c>
      <c r="D596" s="321" t="s">
        <v>180</v>
      </c>
      <c r="E596" s="321" t="s">
        <v>181</v>
      </c>
      <c r="F596" s="322" t="s">
        <v>182</v>
      </c>
      <c r="I596" s="288"/>
      <c r="J596" s="288"/>
      <c r="K596" s="288"/>
      <c r="L596" s="288"/>
      <c r="M596" s="288"/>
      <c r="N596" s="23"/>
    </row>
    <row r="597" spans="1:14" ht="12.75">
      <c r="A597" s="304" t="s">
        <v>183</v>
      </c>
      <c r="B597" s="375">
        <v>299</v>
      </c>
      <c r="C597" s="375">
        <v>0</v>
      </c>
      <c r="D597" s="375">
        <v>0</v>
      </c>
      <c r="E597" s="375">
        <v>43845</v>
      </c>
      <c r="F597" s="424">
        <v>9843</v>
      </c>
      <c r="I597" s="289"/>
      <c r="J597" s="381"/>
      <c r="K597" s="381"/>
      <c r="L597" s="381"/>
      <c r="M597" s="381"/>
      <c r="N597" s="381"/>
    </row>
    <row r="598" spans="1:14" ht="12.75">
      <c r="A598" s="305" t="s">
        <v>184</v>
      </c>
      <c r="B598" s="376"/>
      <c r="C598" s="376"/>
      <c r="D598" s="376"/>
      <c r="E598" s="376"/>
      <c r="F598" s="424"/>
      <c r="I598" s="289"/>
      <c r="J598" s="381"/>
      <c r="K598" s="381"/>
      <c r="L598" s="381"/>
      <c r="M598" s="381"/>
      <c r="N598" s="381"/>
    </row>
    <row r="599" spans="1:14" ht="12.75">
      <c r="A599" s="305" t="s">
        <v>185</v>
      </c>
      <c r="B599" s="376"/>
      <c r="C599" s="376"/>
      <c r="D599" s="376"/>
      <c r="E599" s="376"/>
      <c r="F599" s="424"/>
      <c r="I599" s="289"/>
      <c r="J599" s="381"/>
      <c r="K599" s="381"/>
      <c r="L599" s="381"/>
      <c r="M599" s="381"/>
      <c r="N599" s="381"/>
    </row>
    <row r="600" spans="1:14" ht="12.75">
      <c r="A600" s="305" t="s">
        <v>186</v>
      </c>
      <c r="B600" s="376"/>
      <c r="C600" s="376"/>
      <c r="D600" s="376"/>
      <c r="E600" s="376"/>
      <c r="F600" s="424"/>
      <c r="I600" s="289"/>
      <c r="J600" s="381"/>
      <c r="K600" s="381"/>
      <c r="L600" s="381"/>
      <c r="M600" s="381"/>
      <c r="N600" s="381"/>
    </row>
    <row r="601" spans="1:14" ht="12.75">
      <c r="A601" s="305" t="s">
        <v>187</v>
      </c>
      <c r="B601" s="376"/>
      <c r="C601" s="376"/>
      <c r="D601" s="376"/>
      <c r="E601" s="376"/>
      <c r="F601" s="424"/>
      <c r="I601" s="289"/>
      <c r="J601" s="381"/>
      <c r="K601" s="381"/>
      <c r="L601" s="381"/>
      <c r="M601" s="381"/>
      <c r="N601" s="381"/>
    </row>
    <row r="602" spans="1:14" ht="12.75">
      <c r="A602" s="305" t="s">
        <v>188</v>
      </c>
      <c r="B602" s="376"/>
      <c r="C602" s="376"/>
      <c r="D602" s="376"/>
      <c r="E602" s="376"/>
      <c r="F602" s="424"/>
      <c r="I602" s="289"/>
      <c r="J602" s="381"/>
      <c r="K602" s="381"/>
      <c r="L602" s="381"/>
      <c r="M602" s="381"/>
      <c r="N602" s="381"/>
    </row>
    <row r="603" spans="1:14" ht="12.75">
      <c r="A603" s="305" t="s">
        <v>189</v>
      </c>
      <c r="B603" s="376"/>
      <c r="C603" s="376"/>
      <c r="D603" s="376"/>
      <c r="E603" s="376"/>
      <c r="F603" s="424"/>
      <c r="I603" s="289"/>
      <c r="J603" s="381"/>
      <c r="K603" s="381"/>
      <c r="L603" s="381"/>
      <c r="M603" s="381"/>
      <c r="N603" s="381"/>
    </row>
    <row r="604" spans="1:14" ht="12.75">
      <c r="A604" s="305" t="s">
        <v>190</v>
      </c>
      <c r="B604" s="376"/>
      <c r="C604" s="376"/>
      <c r="D604" s="376"/>
      <c r="E604" s="376"/>
      <c r="F604" s="424"/>
      <c r="I604" s="289"/>
      <c r="J604" s="381"/>
      <c r="K604" s="381"/>
      <c r="L604" s="381"/>
      <c r="M604" s="381"/>
      <c r="N604" s="381"/>
    </row>
    <row r="605" spans="1:14" ht="12.75">
      <c r="A605" s="305" t="s">
        <v>191</v>
      </c>
      <c r="B605" s="376"/>
      <c r="C605" s="376"/>
      <c r="D605" s="376"/>
      <c r="E605" s="376"/>
      <c r="F605" s="424"/>
      <c r="I605" s="289"/>
      <c r="J605" s="381"/>
      <c r="K605" s="381"/>
      <c r="L605" s="381"/>
      <c r="M605" s="381"/>
      <c r="N605" s="381"/>
    </row>
    <row r="606" spans="1:14" ht="12.75">
      <c r="A606" s="306" t="s">
        <v>192</v>
      </c>
      <c r="B606" s="377"/>
      <c r="C606" s="377"/>
      <c r="D606" s="377"/>
      <c r="E606" s="377"/>
      <c r="F606" s="424"/>
      <c r="I606" s="289"/>
      <c r="J606" s="381"/>
      <c r="K606" s="381"/>
      <c r="L606" s="381"/>
      <c r="M606" s="381"/>
      <c r="N606" s="381"/>
    </row>
    <row r="607" spans="1:14" ht="12.75">
      <c r="A607" s="307" t="s">
        <v>193</v>
      </c>
      <c r="B607" s="308">
        <v>224</v>
      </c>
      <c r="C607" s="308">
        <v>0</v>
      </c>
      <c r="D607" s="308">
        <v>0</v>
      </c>
      <c r="E607" s="308">
        <v>15691</v>
      </c>
      <c r="F607" s="309">
        <v>3930</v>
      </c>
      <c r="I607" s="109"/>
      <c r="J607" s="290"/>
      <c r="K607" s="290"/>
      <c r="L607" s="290"/>
      <c r="M607" s="290"/>
      <c r="N607" s="290"/>
    </row>
    <row r="608" spans="1:14" ht="12.75">
      <c r="A608" s="106" t="s">
        <v>194</v>
      </c>
      <c r="B608" s="375">
        <v>23</v>
      </c>
      <c r="C608" s="375">
        <v>3</v>
      </c>
      <c r="D608" s="375">
        <v>0</v>
      </c>
      <c r="E608" s="375">
        <v>3593</v>
      </c>
      <c r="F608" s="425">
        <v>799</v>
      </c>
      <c r="I608" s="104"/>
      <c r="J608" s="381"/>
      <c r="K608" s="381"/>
      <c r="L608" s="381"/>
      <c r="M608" s="381"/>
      <c r="N608" s="381"/>
    </row>
    <row r="609" spans="1:14" ht="12.75">
      <c r="A609" s="107" t="s">
        <v>195</v>
      </c>
      <c r="B609" s="376"/>
      <c r="C609" s="376"/>
      <c r="D609" s="376"/>
      <c r="E609" s="376"/>
      <c r="F609" s="426"/>
      <c r="I609" s="104"/>
      <c r="J609" s="381"/>
      <c r="K609" s="381"/>
      <c r="L609" s="381"/>
      <c r="M609" s="381"/>
      <c r="N609" s="381"/>
    </row>
    <row r="610" spans="1:14" ht="12.75">
      <c r="A610" s="107" t="s">
        <v>196</v>
      </c>
      <c r="B610" s="376"/>
      <c r="C610" s="376"/>
      <c r="D610" s="376"/>
      <c r="E610" s="376"/>
      <c r="F610" s="426"/>
      <c r="I610" s="104"/>
      <c r="J610" s="381"/>
      <c r="K610" s="381"/>
      <c r="L610" s="381"/>
      <c r="M610" s="381"/>
      <c r="N610" s="381"/>
    </row>
    <row r="611" spans="1:14" ht="12.75">
      <c r="A611" s="107" t="s">
        <v>197</v>
      </c>
      <c r="B611" s="376"/>
      <c r="C611" s="376"/>
      <c r="D611" s="376"/>
      <c r="E611" s="376"/>
      <c r="F611" s="426"/>
      <c r="I611" s="104"/>
      <c r="J611" s="381"/>
      <c r="K611" s="381"/>
      <c r="L611" s="381"/>
      <c r="M611" s="381"/>
      <c r="N611" s="381"/>
    </row>
    <row r="612" spans="1:14" ht="12.75">
      <c r="A612" s="107" t="s">
        <v>198</v>
      </c>
      <c r="B612" s="376"/>
      <c r="C612" s="376"/>
      <c r="D612" s="376"/>
      <c r="E612" s="376"/>
      <c r="F612" s="426"/>
      <c r="I612" s="104"/>
      <c r="J612" s="381"/>
      <c r="K612" s="381"/>
      <c r="L612" s="381"/>
      <c r="M612" s="381"/>
      <c r="N612" s="381"/>
    </row>
    <row r="613" spans="1:14" ht="12.75">
      <c r="A613" s="108" t="s">
        <v>199</v>
      </c>
      <c r="B613" s="377"/>
      <c r="C613" s="377"/>
      <c r="D613" s="377"/>
      <c r="E613" s="377"/>
      <c r="F613" s="427"/>
      <c r="I613" s="104"/>
      <c r="J613" s="381"/>
      <c r="K613" s="381"/>
      <c r="L613" s="381"/>
      <c r="M613" s="381"/>
      <c r="N613" s="381"/>
    </row>
    <row r="614" spans="1:14" ht="12.75">
      <c r="A614" s="307" t="s">
        <v>200</v>
      </c>
      <c r="B614" s="308">
        <v>2</v>
      </c>
      <c r="C614" s="308">
        <v>2</v>
      </c>
      <c r="D614" s="308">
        <v>0</v>
      </c>
      <c r="E614" s="308">
        <v>335</v>
      </c>
      <c r="F614" s="309">
        <v>85</v>
      </c>
      <c r="I614" s="109"/>
      <c r="J614" s="290"/>
      <c r="K614" s="290"/>
      <c r="L614" s="290"/>
      <c r="M614" s="290"/>
      <c r="N614" s="290"/>
    </row>
    <row r="615" spans="1:14" ht="12.75">
      <c r="A615" s="106" t="s">
        <v>201</v>
      </c>
      <c r="B615" s="375">
        <v>248</v>
      </c>
      <c r="C615" s="375">
        <v>185</v>
      </c>
      <c r="D615" s="375">
        <v>0</v>
      </c>
      <c r="E615" s="375">
        <v>33024</v>
      </c>
      <c r="F615" s="425">
        <v>8105</v>
      </c>
      <c r="I615" s="104"/>
      <c r="J615" s="381"/>
      <c r="K615" s="381"/>
      <c r="L615" s="381"/>
      <c r="M615" s="381"/>
      <c r="N615" s="381"/>
    </row>
    <row r="616" spans="1:14" ht="12.75">
      <c r="A616" s="107" t="s">
        <v>202</v>
      </c>
      <c r="B616" s="376"/>
      <c r="C616" s="376"/>
      <c r="D616" s="376"/>
      <c r="E616" s="376"/>
      <c r="F616" s="426"/>
      <c r="I616" s="104"/>
      <c r="J616" s="381"/>
      <c r="K616" s="381"/>
      <c r="L616" s="381"/>
      <c r="M616" s="381"/>
      <c r="N616" s="381"/>
    </row>
    <row r="617" spans="1:14" ht="12.75">
      <c r="A617" s="107" t="s">
        <v>203</v>
      </c>
      <c r="B617" s="376"/>
      <c r="C617" s="376"/>
      <c r="D617" s="376"/>
      <c r="E617" s="376"/>
      <c r="F617" s="426"/>
      <c r="I617" s="104"/>
      <c r="J617" s="381"/>
      <c r="K617" s="381"/>
      <c r="L617" s="381"/>
      <c r="M617" s="381"/>
      <c r="N617" s="381"/>
    </row>
    <row r="618" spans="1:14" ht="12.75">
      <c r="A618" s="107" t="s">
        <v>204</v>
      </c>
      <c r="B618" s="376"/>
      <c r="C618" s="376"/>
      <c r="D618" s="376"/>
      <c r="E618" s="376"/>
      <c r="F618" s="426"/>
      <c r="I618" s="104"/>
      <c r="J618" s="381"/>
      <c r="K618" s="381"/>
      <c r="L618" s="381"/>
      <c r="M618" s="381"/>
      <c r="N618" s="381"/>
    </row>
    <row r="619" spans="1:14" ht="12.75">
      <c r="A619" s="107" t="s">
        <v>205</v>
      </c>
      <c r="B619" s="376"/>
      <c r="C619" s="376"/>
      <c r="D619" s="376"/>
      <c r="E619" s="376"/>
      <c r="F619" s="426"/>
      <c r="I619" s="104"/>
      <c r="J619" s="381"/>
      <c r="K619" s="381"/>
      <c r="L619" s="381"/>
      <c r="M619" s="381"/>
      <c r="N619" s="381"/>
    </row>
    <row r="620" spans="1:14" ht="12.75">
      <c r="A620" s="107" t="s">
        <v>206</v>
      </c>
      <c r="B620" s="376"/>
      <c r="C620" s="376"/>
      <c r="D620" s="376"/>
      <c r="E620" s="376"/>
      <c r="F620" s="426"/>
      <c r="I620" s="104"/>
      <c r="J620" s="381"/>
      <c r="K620" s="381"/>
      <c r="L620" s="381"/>
      <c r="M620" s="381"/>
      <c r="N620" s="381"/>
    </row>
    <row r="621" spans="1:14" ht="12.75">
      <c r="A621" s="107" t="s">
        <v>207</v>
      </c>
      <c r="B621" s="376"/>
      <c r="C621" s="376"/>
      <c r="D621" s="376"/>
      <c r="E621" s="376"/>
      <c r="F621" s="426"/>
      <c r="I621" s="104"/>
      <c r="J621" s="381"/>
      <c r="K621" s="381"/>
      <c r="L621" s="381"/>
      <c r="M621" s="381"/>
      <c r="N621" s="381"/>
    </row>
    <row r="622" spans="1:14" ht="12.75">
      <c r="A622" s="107" t="s">
        <v>208</v>
      </c>
      <c r="B622" s="376"/>
      <c r="C622" s="376"/>
      <c r="D622" s="376"/>
      <c r="E622" s="376"/>
      <c r="F622" s="426"/>
      <c r="I622" s="104"/>
      <c r="J622" s="381"/>
      <c r="K622" s="381"/>
      <c r="L622" s="381"/>
      <c r="M622" s="381"/>
      <c r="N622" s="381"/>
    </row>
    <row r="623" spans="1:14" ht="12.75">
      <c r="A623" s="107" t="s">
        <v>209</v>
      </c>
      <c r="B623" s="376"/>
      <c r="C623" s="376"/>
      <c r="D623" s="376"/>
      <c r="E623" s="376"/>
      <c r="F623" s="426"/>
      <c r="I623" s="104"/>
      <c r="J623" s="381"/>
      <c r="K623" s="381"/>
      <c r="L623" s="381"/>
      <c r="M623" s="381"/>
      <c r="N623" s="381"/>
    </row>
    <row r="624" spans="1:14" ht="12.75">
      <c r="A624" s="107" t="s">
        <v>210</v>
      </c>
      <c r="B624" s="376"/>
      <c r="C624" s="376"/>
      <c r="D624" s="376"/>
      <c r="E624" s="376"/>
      <c r="F624" s="426"/>
      <c r="I624" s="104"/>
      <c r="J624" s="381"/>
      <c r="K624" s="381"/>
      <c r="L624" s="381"/>
      <c r="M624" s="381"/>
      <c r="N624" s="381"/>
    </row>
    <row r="625" spans="1:14" ht="12.75">
      <c r="A625" s="108" t="s">
        <v>211</v>
      </c>
      <c r="B625" s="377"/>
      <c r="C625" s="377"/>
      <c r="D625" s="377"/>
      <c r="E625" s="377"/>
      <c r="F625" s="427"/>
      <c r="I625" s="104"/>
      <c r="J625" s="381"/>
      <c r="K625" s="381"/>
      <c r="L625" s="381"/>
      <c r="M625" s="381"/>
      <c r="N625" s="381"/>
    </row>
    <row r="626" spans="1:14" ht="12.75">
      <c r="A626" s="106" t="s">
        <v>212</v>
      </c>
      <c r="B626" s="375">
        <v>554</v>
      </c>
      <c r="C626" s="375">
        <v>339</v>
      </c>
      <c r="D626" s="375">
        <v>0</v>
      </c>
      <c r="E626" s="375">
        <v>75430.4</v>
      </c>
      <c r="F626" s="425">
        <v>18266</v>
      </c>
      <c r="I626" s="109"/>
      <c r="J626" s="380"/>
      <c r="K626" s="380"/>
      <c r="L626" s="380"/>
      <c r="M626" s="380"/>
      <c r="N626" s="380"/>
    </row>
    <row r="627" spans="1:14" ht="12.75">
      <c r="A627" s="107" t="s">
        <v>213</v>
      </c>
      <c r="B627" s="376"/>
      <c r="C627" s="376"/>
      <c r="D627" s="376"/>
      <c r="E627" s="376"/>
      <c r="F627" s="426"/>
      <c r="I627" s="109"/>
      <c r="J627" s="380"/>
      <c r="K627" s="380"/>
      <c r="L627" s="380"/>
      <c r="M627" s="380"/>
      <c r="N627" s="380"/>
    </row>
    <row r="628" spans="1:14" ht="12.75">
      <c r="A628" s="107" t="s">
        <v>214</v>
      </c>
      <c r="B628" s="376"/>
      <c r="C628" s="376"/>
      <c r="D628" s="376"/>
      <c r="E628" s="376"/>
      <c r="F628" s="426"/>
      <c r="I628" s="109"/>
      <c r="J628" s="380"/>
      <c r="K628" s="380"/>
      <c r="L628" s="380"/>
      <c r="M628" s="380"/>
      <c r="N628" s="380"/>
    </row>
    <row r="629" spans="1:14" ht="12.75">
      <c r="A629" s="107" t="s">
        <v>215</v>
      </c>
      <c r="B629" s="376"/>
      <c r="C629" s="376"/>
      <c r="D629" s="376"/>
      <c r="E629" s="376"/>
      <c r="F629" s="426"/>
      <c r="I629" s="109"/>
      <c r="J629" s="380"/>
      <c r="K629" s="380"/>
      <c r="L629" s="380"/>
      <c r="M629" s="380"/>
      <c r="N629" s="380"/>
    </row>
    <row r="630" spans="1:14" ht="12.75">
      <c r="A630" s="107" t="s">
        <v>216</v>
      </c>
      <c r="B630" s="376"/>
      <c r="C630" s="376"/>
      <c r="D630" s="376"/>
      <c r="E630" s="376"/>
      <c r="F630" s="426"/>
      <c r="I630" s="109"/>
      <c r="J630" s="380"/>
      <c r="K630" s="380"/>
      <c r="L630" s="380"/>
      <c r="M630" s="380"/>
      <c r="N630" s="380"/>
    </row>
    <row r="631" spans="1:14" ht="12.75">
      <c r="A631" s="107" t="s">
        <v>217</v>
      </c>
      <c r="B631" s="376"/>
      <c r="C631" s="376"/>
      <c r="D631" s="376"/>
      <c r="E631" s="376"/>
      <c r="F631" s="426"/>
      <c r="I631" s="109"/>
      <c r="J631" s="380"/>
      <c r="K631" s="380"/>
      <c r="L631" s="380"/>
      <c r="M631" s="380"/>
      <c r="N631" s="380"/>
    </row>
    <row r="632" spans="1:14" ht="12.75">
      <c r="A632" s="107" t="s">
        <v>218</v>
      </c>
      <c r="B632" s="376"/>
      <c r="C632" s="376"/>
      <c r="D632" s="376"/>
      <c r="E632" s="376"/>
      <c r="F632" s="426"/>
      <c r="I632" s="109"/>
      <c r="J632" s="380"/>
      <c r="K632" s="380"/>
      <c r="L632" s="380"/>
      <c r="M632" s="380"/>
      <c r="N632" s="380"/>
    </row>
    <row r="633" spans="1:14" ht="12.75">
      <c r="A633" s="107" t="s">
        <v>219</v>
      </c>
      <c r="B633" s="376"/>
      <c r="C633" s="376"/>
      <c r="D633" s="376"/>
      <c r="E633" s="376"/>
      <c r="F633" s="426"/>
      <c r="I633" s="109"/>
      <c r="J633" s="380"/>
      <c r="K633" s="380"/>
      <c r="L633" s="380"/>
      <c r="M633" s="380"/>
      <c r="N633" s="380"/>
    </row>
    <row r="634" spans="1:14" ht="12.75">
      <c r="A634" s="107" t="s">
        <v>220</v>
      </c>
      <c r="B634" s="376"/>
      <c r="C634" s="376"/>
      <c r="D634" s="376"/>
      <c r="E634" s="376"/>
      <c r="F634" s="426"/>
      <c r="I634" s="109"/>
      <c r="J634" s="380"/>
      <c r="K634" s="380"/>
      <c r="L634" s="380"/>
      <c r="M634" s="380"/>
      <c r="N634" s="380"/>
    </row>
    <row r="635" spans="1:14" ht="12.75">
      <c r="A635" s="107" t="s">
        <v>221</v>
      </c>
      <c r="B635" s="376"/>
      <c r="C635" s="376"/>
      <c r="D635" s="376"/>
      <c r="E635" s="376"/>
      <c r="F635" s="426"/>
      <c r="I635" s="109"/>
      <c r="J635" s="380"/>
      <c r="K635" s="380"/>
      <c r="L635" s="380"/>
      <c r="M635" s="380"/>
      <c r="N635" s="380"/>
    </row>
    <row r="636" spans="1:14" ht="12.75">
      <c r="A636" s="107" t="s">
        <v>222</v>
      </c>
      <c r="B636" s="376"/>
      <c r="C636" s="376"/>
      <c r="D636" s="376"/>
      <c r="E636" s="376"/>
      <c r="F636" s="426"/>
      <c r="I636" s="109"/>
      <c r="J636" s="380"/>
      <c r="K636" s="380"/>
      <c r="L636" s="380"/>
      <c r="M636" s="380"/>
      <c r="N636" s="380"/>
    </row>
    <row r="637" spans="1:14" ht="12.75">
      <c r="A637" s="107" t="s">
        <v>223</v>
      </c>
      <c r="B637" s="376"/>
      <c r="C637" s="376"/>
      <c r="D637" s="376"/>
      <c r="E637" s="376"/>
      <c r="F637" s="426"/>
      <c r="I637" s="109"/>
      <c r="J637" s="380"/>
      <c r="K637" s="380"/>
      <c r="L637" s="380"/>
      <c r="M637" s="380"/>
      <c r="N637" s="380"/>
    </row>
    <row r="638" spans="1:14" ht="12.75">
      <c r="A638" s="107" t="s">
        <v>224</v>
      </c>
      <c r="B638" s="376"/>
      <c r="C638" s="376"/>
      <c r="D638" s="376"/>
      <c r="E638" s="376"/>
      <c r="F638" s="426"/>
      <c r="I638" s="109"/>
      <c r="J638" s="380"/>
      <c r="K638" s="380"/>
      <c r="L638" s="380"/>
      <c r="M638" s="380"/>
      <c r="N638" s="380"/>
    </row>
    <row r="639" spans="1:14" ht="12.75">
      <c r="A639" s="107" t="s">
        <v>225</v>
      </c>
      <c r="B639" s="376"/>
      <c r="C639" s="376"/>
      <c r="D639" s="376"/>
      <c r="E639" s="376"/>
      <c r="F639" s="426"/>
      <c r="I639" s="109"/>
      <c r="J639" s="380"/>
      <c r="K639" s="380"/>
      <c r="L639" s="380"/>
      <c r="M639" s="380"/>
      <c r="N639" s="380"/>
    </row>
    <row r="640" spans="1:14" ht="12.75">
      <c r="A640" s="107" t="s">
        <v>226</v>
      </c>
      <c r="B640" s="376"/>
      <c r="C640" s="376"/>
      <c r="D640" s="376"/>
      <c r="E640" s="376"/>
      <c r="F640" s="426"/>
      <c r="I640" s="109"/>
      <c r="J640" s="380"/>
      <c r="K640" s="380"/>
      <c r="L640" s="380"/>
      <c r="M640" s="380"/>
      <c r="N640" s="380"/>
    </row>
    <row r="641" spans="1:14" ht="12.75">
      <c r="A641" s="108" t="s">
        <v>227</v>
      </c>
      <c r="B641" s="377"/>
      <c r="C641" s="377"/>
      <c r="D641" s="377"/>
      <c r="E641" s="377"/>
      <c r="F641" s="427"/>
      <c r="I641" s="109"/>
      <c r="J641" s="380"/>
      <c r="K641" s="380"/>
      <c r="L641" s="380"/>
      <c r="M641" s="380"/>
      <c r="N641" s="380"/>
    </row>
    <row r="642" spans="1:14" ht="12.75">
      <c r="A642" s="106" t="s">
        <v>228</v>
      </c>
      <c r="B642" s="375">
        <v>218</v>
      </c>
      <c r="C642" s="375">
        <v>0</v>
      </c>
      <c r="D642" s="375">
        <v>0</v>
      </c>
      <c r="E642" s="375">
        <v>30098</v>
      </c>
      <c r="F642" s="425">
        <v>7297</v>
      </c>
      <c r="I642" s="104"/>
      <c r="J642" s="381"/>
      <c r="K642" s="381"/>
      <c r="L642" s="381"/>
      <c r="M642" s="381"/>
      <c r="N642" s="381"/>
    </row>
    <row r="643" spans="1:14" ht="12.75">
      <c r="A643" s="107" t="s">
        <v>229</v>
      </c>
      <c r="B643" s="376"/>
      <c r="C643" s="376"/>
      <c r="D643" s="376"/>
      <c r="E643" s="376"/>
      <c r="F643" s="426"/>
      <c r="I643" s="104"/>
      <c r="J643" s="381"/>
      <c r="K643" s="381"/>
      <c r="L643" s="381"/>
      <c r="M643" s="381"/>
      <c r="N643" s="381"/>
    </row>
    <row r="644" spans="1:14" ht="12.75">
      <c r="A644" s="107" t="s">
        <v>230</v>
      </c>
      <c r="B644" s="376"/>
      <c r="C644" s="376"/>
      <c r="D644" s="376"/>
      <c r="E644" s="376"/>
      <c r="F644" s="426"/>
      <c r="I644" s="104"/>
      <c r="J644" s="381"/>
      <c r="K644" s="381"/>
      <c r="L644" s="381"/>
      <c r="M644" s="381"/>
      <c r="N644" s="381"/>
    </row>
    <row r="645" spans="1:14" ht="12.75">
      <c r="A645" s="107" t="s">
        <v>231</v>
      </c>
      <c r="B645" s="376"/>
      <c r="C645" s="376"/>
      <c r="D645" s="376"/>
      <c r="E645" s="376"/>
      <c r="F645" s="426"/>
      <c r="I645" s="104"/>
      <c r="J645" s="381"/>
      <c r="K645" s="381"/>
      <c r="L645" s="381"/>
      <c r="M645" s="381"/>
      <c r="N645" s="381"/>
    </row>
    <row r="646" spans="1:14" ht="12.75">
      <c r="A646" s="107" t="s">
        <v>232</v>
      </c>
      <c r="B646" s="376"/>
      <c r="C646" s="376"/>
      <c r="D646" s="376"/>
      <c r="E646" s="376"/>
      <c r="F646" s="426"/>
      <c r="I646" s="104"/>
      <c r="J646" s="381"/>
      <c r="K646" s="381"/>
      <c r="L646" s="381"/>
      <c r="M646" s="381"/>
      <c r="N646" s="381"/>
    </row>
    <row r="647" spans="1:14" ht="12.75">
      <c r="A647" s="107" t="s">
        <v>233</v>
      </c>
      <c r="B647" s="376"/>
      <c r="C647" s="376"/>
      <c r="D647" s="376"/>
      <c r="E647" s="376"/>
      <c r="F647" s="426"/>
      <c r="I647" s="104"/>
      <c r="J647" s="381"/>
      <c r="K647" s="381"/>
      <c r="L647" s="381"/>
      <c r="M647" s="381"/>
      <c r="N647" s="381"/>
    </row>
    <row r="648" spans="1:14" ht="12.75">
      <c r="A648" s="107" t="s">
        <v>234</v>
      </c>
      <c r="B648" s="376"/>
      <c r="C648" s="376"/>
      <c r="D648" s="376"/>
      <c r="E648" s="376"/>
      <c r="F648" s="426"/>
      <c r="I648" s="104"/>
      <c r="J648" s="381"/>
      <c r="K648" s="381"/>
      <c r="L648" s="381"/>
      <c r="M648" s="381"/>
      <c r="N648" s="381"/>
    </row>
    <row r="649" spans="1:14" ht="12.75">
      <c r="A649" s="108" t="s">
        <v>235</v>
      </c>
      <c r="B649" s="377"/>
      <c r="C649" s="377"/>
      <c r="D649" s="377"/>
      <c r="E649" s="377"/>
      <c r="F649" s="427"/>
      <c r="I649" s="104"/>
      <c r="J649" s="381"/>
      <c r="K649" s="381"/>
      <c r="L649" s="381"/>
      <c r="M649" s="381"/>
      <c r="N649" s="381"/>
    </row>
    <row r="650" spans="1:14" ht="12.75">
      <c r="A650" s="106" t="s">
        <v>236</v>
      </c>
      <c r="B650" s="375">
        <v>247</v>
      </c>
      <c r="C650" s="375">
        <v>93</v>
      </c>
      <c r="D650" s="375">
        <v>0</v>
      </c>
      <c r="E650" s="375">
        <v>35660</v>
      </c>
      <c r="F650" s="425">
        <v>8726</v>
      </c>
      <c r="I650" s="109"/>
      <c r="J650" s="380"/>
      <c r="K650" s="380"/>
      <c r="L650" s="380"/>
      <c r="M650" s="380"/>
      <c r="N650" s="380"/>
    </row>
    <row r="651" spans="1:14" ht="12.75">
      <c r="A651" s="107" t="s">
        <v>237</v>
      </c>
      <c r="B651" s="376"/>
      <c r="C651" s="376"/>
      <c r="D651" s="376"/>
      <c r="E651" s="376"/>
      <c r="F651" s="426"/>
      <c r="I651" s="109"/>
      <c r="J651" s="380"/>
      <c r="K651" s="380"/>
      <c r="L651" s="380"/>
      <c r="M651" s="380"/>
      <c r="N651" s="380"/>
    </row>
    <row r="652" spans="1:14" ht="12.75">
      <c r="A652" s="107" t="s">
        <v>238</v>
      </c>
      <c r="B652" s="376"/>
      <c r="C652" s="376"/>
      <c r="D652" s="376"/>
      <c r="E652" s="376"/>
      <c r="F652" s="426"/>
      <c r="I652" s="109"/>
      <c r="J652" s="380"/>
      <c r="K652" s="380"/>
      <c r="L652" s="380"/>
      <c r="M652" s="380"/>
      <c r="N652" s="380"/>
    </row>
    <row r="653" spans="1:14" ht="12.75">
      <c r="A653" s="107" t="s">
        <v>239</v>
      </c>
      <c r="B653" s="376"/>
      <c r="C653" s="376"/>
      <c r="D653" s="376"/>
      <c r="E653" s="376"/>
      <c r="F653" s="426"/>
      <c r="I653" s="109"/>
      <c r="J653" s="380"/>
      <c r="K653" s="380"/>
      <c r="L653" s="380"/>
      <c r="M653" s="380"/>
      <c r="N653" s="380"/>
    </row>
    <row r="654" spans="1:14" ht="12.75">
      <c r="A654" s="107" t="s">
        <v>240</v>
      </c>
      <c r="B654" s="376"/>
      <c r="C654" s="376"/>
      <c r="D654" s="376"/>
      <c r="E654" s="376"/>
      <c r="F654" s="426"/>
      <c r="I654" s="109"/>
      <c r="J654" s="380"/>
      <c r="K654" s="380"/>
      <c r="L654" s="380"/>
      <c r="M654" s="380"/>
      <c r="N654" s="380"/>
    </row>
    <row r="655" spans="1:14" ht="12.75">
      <c r="A655" s="107" t="s">
        <v>241</v>
      </c>
      <c r="B655" s="376"/>
      <c r="C655" s="376"/>
      <c r="D655" s="376"/>
      <c r="E655" s="376"/>
      <c r="F655" s="426"/>
      <c r="I655" s="109"/>
      <c r="J655" s="380"/>
      <c r="K655" s="380"/>
      <c r="L655" s="380"/>
      <c r="M655" s="380"/>
      <c r="N655" s="380"/>
    </row>
    <row r="656" spans="1:14" ht="12.75">
      <c r="A656" s="107" t="s">
        <v>242</v>
      </c>
      <c r="B656" s="376"/>
      <c r="C656" s="376"/>
      <c r="D656" s="376"/>
      <c r="E656" s="376"/>
      <c r="F656" s="426"/>
      <c r="I656" s="109"/>
      <c r="J656" s="380"/>
      <c r="K656" s="380"/>
      <c r="L656" s="380"/>
      <c r="M656" s="380"/>
      <c r="N656" s="380"/>
    </row>
    <row r="657" spans="1:14" ht="12.75">
      <c r="A657" s="108" t="s">
        <v>243</v>
      </c>
      <c r="B657" s="377"/>
      <c r="C657" s="377"/>
      <c r="D657" s="377"/>
      <c r="E657" s="377"/>
      <c r="F657" s="427"/>
      <c r="I657" s="109"/>
      <c r="J657" s="380"/>
      <c r="K657" s="380"/>
      <c r="L657" s="380"/>
      <c r="M657" s="380"/>
      <c r="N657" s="380"/>
    </row>
    <row r="658" spans="1:14" ht="12.75">
      <c r="A658" s="307" t="s">
        <v>244</v>
      </c>
      <c r="B658" s="308">
        <v>105</v>
      </c>
      <c r="C658" s="308">
        <v>104</v>
      </c>
      <c r="D658" s="308">
        <v>0</v>
      </c>
      <c r="E658" s="308">
        <v>9455</v>
      </c>
      <c r="F658" s="309">
        <v>2394</v>
      </c>
      <c r="I658" s="109"/>
      <c r="J658" s="290"/>
      <c r="K658" s="290"/>
      <c r="L658" s="290"/>
      <c r="M658" s="290"/>
      <c r="N658" s="290"/>
    </row>
    <row r="659" spans="1:14" ht="12.75">
      <c r="A659" s="310" t="s">
        <v>245</v>
      </c>
      <c r="B659" s="378">
        <v>162</v>
      </c>
      <c r="C659" s="378">
        <v>40</v>
      </c>
      <c r="D659" s="378">
        <v>0</v>
      </c>
      <c r="E659" s="378">
        <v>26346</v>
      </c>
      <c r="F659" s="428">
        <v>5750</v>
      </c>
      <c r="I659" s="291"/>
      <c r="J659" s="383"/>
      <c r="K659" s="383"/>
      <c r="L659" s="383"/>
      <c r="M659" s="383"/>
      <c r="N659" s="383"/>
    </row>
    <row r="660" spans="1:14" ht="12.75">
      <c r="A660" s="311" t="s">
        <v>246</v>
      </c>
      <c r="B660" s="379"/>
      <c r="C660" s="379"/>
      <c r="D660" s="379"/>
      <c r="E660" s="379"/>
      <c r="F660" s="429"/>
      <c r="I660" s="291"/>
      <c r="J660" s="383"/>
      <c r="K660" s="383"/>
      <c r="L660" s="383"/>
      <c r="M660" s="383"/>
      <c r="N660" s="383"/>
    </row>
    <row r="661" spans="1:14" ht="12.75">
      <c r="A661" s="310" t="s">
        <v>247</v>
      </c>
      <c r="B661" s="375">
        <v>166</v>
      </c>
      <c r="C661" s="375">
        <v>85</v>
      </c>
      <c r="D661" s="375">
        <v>0</v>
      </c>
      <c r="E661" s="375">
        <v>23952</v>
      </c>
      <c r="F661" s="425">
        <v>5858</v>
      </c>
      <c r="I661" s="110"/>
      <c r="J661" s="380"/>
      <c r="K661" s="380"/>
      <c r="L661" s="380"/>
      <c r="M661" s="380"/>
      <c r="N661" s="380"/>
    </row>
    <row r="662" spans="1:14" ht="12.75">
      <c r="A662" s="312" t="s">
        <v>248</v>
      </c>
      <c r="B662" s="376"/>
      <c r="C662" s="376"/>
      <c r="D662" s="376"/>
      <c r="E662" s="376"/>
      <c r="F662" s="426"/>
      <c r="I662" s="110"/>
      <c r="J662" s="380"/>
      <c r="K662" s="380"/>
      <c r="L662" s="380"/>
      <c r="M662" s="380"/>
      <c r="N662" s="380"/>
    </row>
    <row r="663" spans="1:14" ht="12.75">
      <c r="A663" s="107" t="s">
        <v>249</v>
      </c>
      <c r="B663" s="376"/>
      <c r="C663" s="376"/>
      <c r="D663" s="376"/>
      <c r="E663" s="376"/>
      <c r="F663" s="426"/>
      <c r="I663" s="109"/>
      <c r="J663" s="380"/>
      <c r="K663" s="380"/>
      <c r="L663" s="380"/>
      <c r="M663" s="380"/>
      <c r="N663" s="380"/>
    </row>
    <row r="664" spans="1:14" ht="12.75">
      <c r="A664" s="107" t="s">
        <v>250</v>
      </c>
      <c r="B664" s="376"/>
      <c r="C664" s="376"/>
      <c r="D664" s="376"/>
      <c r="E664" s="376"/>
      <c r="F664" s="426"/>
      <c r="I664" s="109"/>
      <c r="J664" s="380"/>
      <c r="K664" s="380"/>
      <c r="L664" s="380"/>
      <c r="M664" s="380"/>
      <c r="N664" s="380"/>
    </row>
    <row r="665" spans="1:14" ht="12.75">
      <c r="A665" s="107" t="s">
        <v>251</v>
      </c>
      <c r="B665" s="376"/>
      <c r="C665" s="376"/>
      <c r="D665" s="376"/>
      <c r="E665" s="376"/>
      <c r="F665" s="426"/>
      <c r="I665" s="109"/>
      <c r="J665" s="380"/>
      <c r="K665" s="380"/>
      <c r="L665" s="380"/>
      <c r="M665" s="380"/>
      <c r="N665" s="380"/>
    </row>
    <row r="666" spans="1:14" ht="12.75">
      <c r="A666" s="108" t="s">
        <v>252</v>
      </c>
      <c r="B666" s="377"/>
      <c r="C666" s="377"/>
      <c r="D666" s="377"/>
      <c r="E666" s="377"/>
      <c r="F666" s="427"/>
      <c r="I666" s="109"/>
      <c r="J666" s="380"/>
      <c r="K666" s="380"/>
      <c r="L666" s="380"/>
      <c r="M666" s="380"/>
      <c r="N666" s="380"/>
    </row>
    <row r="667" spans="1:14" ht="12.75">
      <c r="A667" s="307" t="s">
        <v>253</v>
      </c>
      <c r="B667" s="308">
        <v>124</v>
      </c>
      <c r="C667" s="308">
        <v>122</v>
      </c>
      <c r="D667" s="308">
        <v>0</v>
      </c>
      <c r="E667" s="308">
        <v>19042</v>
      </c>
      <c r="F667" s="309">
        <v>4279</v>
      </c>
      <c r="I667" s="104"/>
      <c r="J667" s="105"/>
      <c r="K667" s="105"/>
      <c r="L667" s="105"/>
      <c r="M667" s="105"/>
      <c r="N667" s="105"/>
    </row>
    <row r="668" spans="1:14" ht="12.75">
      <c r="A668" s="106" t="s">
        <v>254</v>
      </c>
      <c r="B668" s="375">
        <v>121</v>
      </c>
      <c r="C668" s="375">
        <v>0</v>
      </c>
      <c r="D668" s="375">
        <v>0</v>
      </c>
      <c r="E668" s="375">
        <v>17425</v>
      </c>
      <c r="F668" s="425">
        <v>4299</v>
      </c>
      <c r="I668" s="112"/>
      <c r="J668" s="382"/>
      <c r="K668" s="382"/>
      <c r="L668" s="382"/>
      <c r="M668" s="382"/>
      <c r="N668" s="382"/>
    </row>
    <row r="669" spans="1:14" ht="12.75">
      <c r="A669" s="107" t="s">
        <v>255</v>
      </c>
      <c r="B669" s="376"/>
      <c r="C669" s="376"/>
      <c r="D669" s="376"/>
      <c r="E669" s="376"/>
      <c r="F669" s="426"/>
      <c r="I669" s="112"/>
      <c r="J669" s="382"/>
      <c r="K669" s="382"/>
      <c r="L669" s="382"/>
      <c r="M669" s="382"/>
      <c r="N669" s="382"/>
    </row>
    <row r="670" spans="1:14" ht="12.75">
      <c r="A670" s="107" t="s">
        <v>256</v>
      </c>
      <c r="B670" s="376"/>
      <c r="C670" s="376"/>
      <c r="D670" s="376"/>
      <c r="E670" s="376"/>
      <c r="F670" s="426"/>
      <c r="I670" s="112"/>
      <c r="J670" s="382"/>
      <c r="K670" s="382"/>
      <c r="L670" s="382"/>
      <c r="M670" s="382"/>
      <c r="N670" s="382"/>
    </row>
    <row r="671" spans="1:14" ht="12.75">
      <c r="A671" s="108" t="s">
        <v>257</v>
      </c>
      <c r="B671" s="377"/>
      <c r="C671" s="377"/>
      <c r="D671" s="377"/>
      <c r="E671" s="377"/>
      <c r="F671" s="427"/>
      <c r="I671" s="112"/>
      <c r="J671" s="382"/>
      <c r="K671" s="382"/>
      <c r="L671" s="382"/>
      <c r="M671" s="382"/>
      <c r="N671" s="382"/>
    </row>
    <row r="672" spans="1:14" ht="12.75">
      <c r="A672" s="307" t="s">
        <v>258</v>
      </c>
      <c r="B672" s="308">
        <v>191</v>
      </c>
      <c r="C672" s="308">
        <v>0</v>
      </c>
      <c r="D672" s="308">
        <v>0</v>
      </c>
      <c r="E672" s="308">
        <v>27253</v>
      </c>
      <c r="F672" s="309">
        <v>6852</v>
      </c>
      <c r="I672" s="104"/>
      <c r="J672" s="105"/>
      <c r="K672" s="105"/>
      <c r="L672" s="105"/>
      <c r="M672" s="105"/>
      <c r="N672" s="105"/>
    </row>
    <row r="673" spans="1:14" ht="12.75">
      <c r="A673" s="307" t="s">
        <v>259</v>
      </c>
      <c r="B673" s="308">
        <v>132</v>
      </c>
      <c r="C673" s="308">
        <v>0</v>
      </c>
      <c r="D673" s="308">
        <v>0</v>
      </c>
      <c r="E673" s="308">
        <v>19484</v>
      </c>
      <c r="F673" s="309">
        <v>4929</v>
      </c>
      <c r="I673" s="109"/>
      <c r="J673" s="290"/>
      <c r="K673" s="290"/>
      <c r="L673" s="290"/>
      <c r="M673" s="290"/>
      <c r="N673" s="290"/>
    </row>
    <row r="674" spans="1:14" ht="12.75">
      <c r="A674" s="106" t="s">
        <v>260</v>
      </c>
      <c r="B674" s="375">
        <v>644</v>
      </c>
      <c r="C674" s="375">
        <v>336</v>
      </c>
      <c r="D674" s="375">
        <v>0</v>
      </c>
      <c r="E674" s="375">
        <v>88258</v>
      </c>
      <c r="F674" s="425">
        <v>21712</v>
      </c>
      <c r="I674" s="104"/>
      <c r="J674" s="381"/>
      <c r="K674" s="381"/>
      <c r="L674" s="381"/>
      <c r="M674" s="381"/>
      <c r="N674" s="381"/>
    </row>
    <row r="675" spans="1:14" ht="12.75">
      <c r="A675" s="107" t="s">
        <v>261</v>
      </c>
      <c r="B675" s="376"/>
      <c r="C675" s="376"/>
      <c r="D675" s="376"/>
      <c r="E675" s="376"/>
      <c r="F675" s="426"/>
      <c r="I675" s="104"/>
      <c r="J675" s="381"/>
      <c r="K675" s="381"/>
      <c r="L675" s="381"/>
      <c r="M675" s="381"/>
      <c r="N675" s="381"/>
    </row>
    <row r="676" spans="1:14" ht="12.75">
      <c r="A676" s="107" t="s">
        <v>262</v>
      </c>
      <c r="B676" s="376"/>
      <c r="C676" s="376"/>
      <c r="D676" s="376"/>
      <c r="E676" s="376"/>
      <c r="F676" s="426"/>
      <c r="I676" s="104"/>
      <c r="J676" s="381"/>
      <c r="K676" s="381"/>
      <c r="L676" s="381"/>
      <c r="M676" s="381"/>
      <c r="N676" s="381"/>
    </row>
    <row r="677" spans="1:14" ht="12.75">
      <c r="A677" s="107" t="s">
        <v>263</v>
      </c>
      <c r="B677" s="376"/>
      <c r="C677" s="376"/>
      <c r="D677" s="376"/>
      <c r="E677" s="376"/>
      <c r="F677" s="426"/>
      <c r="I677" s="104"/>
      <c r="J677" s="381"/>
      <c r="K677" s="381"/>
      <c r="L677" s="381"/>
      <c r="M677" s="381"/>
      <c r="N677" s="381"/>
    </row>
    <row r="678" spans="1:14" ht="12.75">
      <c r="A678" s="107" t="s">
        <v>264</v>
      </c>
      <c r="B678" s="376"/>
      <c r="C678" s="376"/>
      <c r="D678" s="376"/>
      <c r="E678" s="376"/>
      <c r="F678" s="426"/>
      <c r="I678" s="104"/>
      <c r="J678" s="381"/>
      <c r="K678" s="381"/>
      <c r="L678" s="381"/>
      <c r="M678" s="381"/>
      <c r="N678" s="381"/>
    </row>
    <row r="679" spans="1:14" ht="12.75">
      <c r="A679" s="107" t="s">
        <v>265</v>
      </c>
      <c r="B679" s="376"/>
      <c r="C679" s="376"/>
      <c r="D679" s="376"/>
      <c r="E679" s="376"/>
      <c r="F679" s="426"/>
      <c r="I679" s="104"/>
      <c r="J679" s="381"/>
      <c r="K679" s="381"/>
      <c r="L679" s="381"/>
      <c r="M679" s="381"/>
      <c r="N679" s="381"/>
    </row>
    <row r="680" spans="1:14" ht="12.75">
      <c r="A680" s="107" t="s">
        <v>266</v>
      </c>
      <c r="B680" s="376"/>
      <c r="C680" s="376"/>
      <c r="D680" s="376"/>
      <c r="E680" s="376"/>
      <c r="F680" s="426"/>
      <c r="I680" s="104"/>
      <c r="J680" s="381"/>
      <c r="K680" s="381"/>
      <c r="L680" s="381"/>
      <c r="M680" s="381"/>
      <c r="N680" s="381"/>
    </row>
    <row r="681" spans="1:14" ht="12.75">
      <c r="A681" s="107" t="s">
        <v>267</v>
      </c>
      <c r="B681" s="376"/>
      <c r="C681" s="376"/>
      <c r="D681" s="376"/>
      <c r="E681" s="376"/>
      <c r="F681" s="426"/>
      <c r="I681" s="104"/>
      <c r="J681" s="381"/>
      <c r="K681" s="381"/>
      <c r="L681" s="381"/>
      <c r="M681" s="381"/>
      <c r="N681" s="381"/>
    </row>
    <row r="682" spans="1:14" ht="12.75">
      <c r="A682" s="107" t="s">
        <v>268</v>
      </c>
      <c r="B682" s="376"/>
      <c r="C682" s="376"/>
      <c r="D682" s="376"/>
      <c r="E682" s="376"/>
      <c r="F682" s="426"/>
      <c r="I682" s="104"/>
      <c r="J682" s="381"/>
      <c r="K682" s="381"/>
      <c r="L682" s="381"/>
      <c r="M682" s="381"/>
      <c r="N682" s="381"/>
    </row>
    <row r="683" spans="1:14" ht="12.75">
      <c r="A683" s="107" t="s">
        <v>269</v>
      </c>
      <c r="B683" s="376"/>
      <c r="C683" s="376"/>
      <c r="D683" s="376"/>
      <c r="E683" s="376"/>
      <c r="F683" s="426"/>
      <c r="I683" s="104"/>
      <c r="J683" s="381"/>
      <c r="K683" s="381"/>
      <c r="L683" s="381"/>
      <c r="M683" s="381"/>
      <c r="N683" s="381"/>
    </row>
    <row r="684" spans="1:14" ht="12.75">
      <c r="A684" s="107" t="s">
        <v>270</v>
      </c>
      <c r="B684" s="376"/>
      <c r="C684" s="376"/>
      <c r="D684" s="376"/>
      <c r="E684" s="376"/>
      <c r="F684" s="426"/>
      <c r="I684" s="104"/>
      <c r="J684" s="381"/>
      <c r="K684" s="381"/>
      <c r="L684" s="381"/>
      <c r="M684" s="381"/>
      <c r="N684" s="381"/>
    </row>
    <row r="685" spans="1:14" ht="12.75">
      <c r="A685" s="107" t="s">
        <v>271</v>
      </c>
      <c r="B685" s="376"/>
      <c r="C685" s="376"/>
      <c r="D685" s="376"/>
      <c r="E685" s="376"/>
      <c r="F685" s="426"/>
      <c r="I685" s="104"/>
      <c r="J685" s="381"/>
      <c r="K685" s="381"/>
      <c r="L685" s="381"/>
      <c r="M685" s="381"/>
      <c r="N685" s="381"/>
    </row>
    <row r="686" spans="1:14" ht="12.75">
      <c r="A686" s="107" t="s">
        <v>272</v>
      </c>
      <c r="B686" s="376"/>
      <c r="C686" s="376"/>
      <c r="D686" s="376"/>
      <c r="E686" s="376"/>
      <c r="F686" s="426"/>
      <c r="I686" s="104"/>
      <c r="J686" s="381"/>
      <c r="K686" s="381"/>
      <c r="L686" s="381"/>
      <c r="M686" s="381"/>
      <c r="N686" s="381"/>
    </row>
    <row r="687" spans="1:14" ht="12.75">
      <c r="A687" s="107" t="s">
        <v>273</v>
      </c>
      <c r="B687" s="376"/>
      <c r="C687" s="376"/>
      <c r="D687" s="376"/>
      <c r="E687" s="376"/>
      <c r="F687" s="426"/>
      <c r="I687" s="104"/>
      <c r="J687" s="381"/>
      <c r="K687" s="381"/>
      <c r="L687" s="381"/>
      <c r="M687" s="381"/>
      <c r="N687" s="381"/>
    </row>
    <row r="688" spans="1:14" ht="12.75">
      <c r="A688" s="107" t="s">
        <v>274</v>
      </c>
      <c r="B688" s="376"/>
      <c r="C688" s="376"/>
      <c r="D688" s="376"/>
      <c r="E688" s="376"/>
      <c r="F688" s="426"/>
      <c r="I688" s="104"/>
      <c r="J688" s="381"/>
      <c r="K688" s="381"/>
      <c r="L688" s="381"/>
      <c r="M688" s="381"/>
      <c r="N688" s="381"/>
    </row>
    <row r="689" spans="1:14" ht="12.75">
      <c r="A689" s="107" t="s">
        <v>275</v>
      </c>
      <c r="B689" s="376"/>
      <c r="C689" s="376"/>
      <c r="D689" s="376"/>
      <c r="E689" s="376"/>
      <c r="F689" s="426"/>
      <c r="I689" s="104"/>
      <c r="J689" s="381"/>
      <c r="K689" s="381"/>
      <c r="L689" s="381"/>
      <c r="M689" s="381"/>
      <c r="N689" s="381"/>
    </row>
    <row r="690" spans="1:14" ht="12.75">
      <c r="A690" s="108" t="s">
        <v>276</v>
      </c>
      <c r="B690" s="377"/>
      <c r="C690" s="377"/>
      <c r="D690" s="377"/>
      <c r="E690" s="377"/>
      <c r="F690" s="427"/>
      <c r="I690" s="104"/>
      <c r="J690" s="381"/>
      <c r="K690" s="381"/>
      <c r="L690" s="381"/>
      <c r="M690" s="381"/>
      <c r="N690" s="381"/>
    </row>
    <row r="691" spans="1:14" ht="12.75">
      <c r="A691" s="106" t="s">
        <v>277</v>
      </c>
      <c r="B691" s="375">
        <v>99</v>
      </c>
      <c r="C691" s="375">
        <v>0</v>
      </c>
      <c r="D691" s="375">
        <v>0</v>
      </c>
      <c r="E691" s="375">
        <v>13108</v>
      </c>
      <c r="F691" s="425">
        <v>3254</v>
      </c>
      <c r="I691" s="109"/>
      <c r="J691" s="380"/>
      <c r="K691" s="380"/>
      <c r="L691" s="380"/>
      <c r="M691" s="380"/>
      <c r="N691" s="380"/>
    </row>
    <row r="692" spans="1:14" ht="12.75">
      <c r="A692" s="107" t="s">
        <v>278</v>
      </c>
      <c r="B692" s="376"/>
      <c r="C692" s="376"/>
      <c r="D692" s="376"/>
      <c r="E692" s="376"/>
      <c r="F692" s="426"/>
      <c r="I692" s="109"/>
      <c r="J692" s="380"/>
      <c r="K692" s="380"/>
      <c r="L692" s="380"/>
      <c r="M692" s="380"/>
      <c r="N692" s="380"/>
    </row>
    <row r="693" spans="1:14" ht="12.75">
      <c r="A693" s="107" t="s">
        <v>279</v>
      </c>
      <c r="B693" s="376"/>
      <c r="C693" s="376"/>
      <c r="D693" s="376"/>
      <c r="E693" s="376"/>
      <c r="F693" s="426"/>
      <c r="I693" s="109"/>
      <c r="J693" s="380"/>
      <c r="K693" s="380"/>
      <c r="L693" s="380"/>
      <c r="M693" s="380"/>
      <c r="N693" s="380"/>
    </row>
    <row r="694" spans="1:14" ht="12.75">
      <c r="A694" s="107" t="s">
        <v>280</v>
      </c>
      <c r="B694" s="376"/>
      <c r="C694" s="376"/>
      <c r="D694" s="376"/>
      <c r="E694" s="376"/>
      <c r="F694" s="426"/>
      <c r="I694" s="109"/>
      <c r="J694" s="380"/>
      <c r="K694" s="380"/>
      <c r="L694" s="380"/>
      <c r="M694" s="380"/>
      <c r="N694" s="380"/>
    </row>
    <row r="695" spans="1:14" ht="12.75">
      <c r="A695" s="107" t="s">
        <v>281</v>
      </c>
      <c r="B695" s="376"/>
      <c r="C695" s="376"/>
      <c r="D695" s="376"/>
      <c r="E695" s="376"/>
      <c r="F695" s="426"/>
      <c r="I695" s="109"/>
      <c r="J695" s="380"/>
      <c r="K695" s="380"/>
      <c r="L695" s="380"/>
      <c r="M695" s="380"/>
      <c r="N695" s="380"/>
    </row>
    <row r="696" spans="1:14" ht="12.75">
      <c r="A696" s="107" t="s">
        <v>282</v>
      </c>
      <c r="B696" s="376"/>
      <c r="C696" s="376"/>
      <c r="D696" s="376"/>
      <c r="E696" s="376"/>
      <c r="F696" s="426"/>
      <c r="I696" s="109"/>
      <c r="J696" s="380"/>
      <c r="K696" s="380"/>
      <c r="L696" s="380"/>
      <c r="M696" s="380"/>
      <c r="N696" s="380"/>
    </row>
    <row r="697" spans="1:14" ht="12.75">
      <c r="A697" s="107" t="s">
        <v>283</v>
      </c>
      <c r="B697" s="376"/>
      <c r="C697" s="376"/>
      <c r="D697" s="376"/>
      <c r="E697" s="376"/>
      <c r="F697" s="426"/>
      <c r="I697" s="109"/>
      <c r="J697" s="380"/>
      <c r="K697" s="380"/>
      <c r="L697" s="380"/>
      <c r="M697" s="380"/>
      <c r="N697" s="380"/>
    </row>
    <row r="698" spans="1:14" ht="12.75">
      <c r="A698" s="107" t="s">
        <v>284</v>
      </c>
      <c r="B698" s="376"/>
      <c r="C698" s="376"/>
      <c r="D698" s="376"/>
      <c r="E698" s="376"/>
      <c r="F698" s="426"/>
      <c r="I698" s="109"/>
      <c r="J698" s="380"/>
      <c r="K698" s="380"/>
      <c r="L698" s="380"/>
      <c r="M698" s="380"/>
      <c r="N698" s="380"/>
    </row>
    <row r="699" spans="1:14" ht="12.75">
      <c r="A699" s="108" t="s">
        <v>285</v>
      </c>
      <c r="B699" s="377"/>
      <c r="C699" s="377"/>
      <c r="D699" s="377"/>
      <c r="E699" s="377"/>
      <c r="F699" s="427"/>
      <c r="I699" s="109"/>
      <c r="J699" s="380"/>
      <c r="K699" s="380"/>
      <c r="L699" s="380"/>
      <c r="M699" s="380"/>
      <c r="N699" s="380"/>
    </row>
    <row r="700" spans="1:14" ht="12.75">
      <c r="A700" s="106" t="s">
        <v>286</v>
      </c>
      <c r="B700" s="375">
        <v>146</v>
      </c>
      <c r="C700" s="375">
        <v>50</v>
      </c>
      <c r="D700" s="375">
        <v>0</v>
      </c>
      <c r="E700" s="375">
        <v>18660</v>
      </c>
      <c r="F700" s="425">
        <v>4716</v>
      </c>
      <c r="I700" s="104"/>
      <c r="J700" s="381"/>
      <c r="K700" s="381"/>
      <c r="L700" s="381"/>
      <c r="M700" s="381"/>
      <c r="N700" s="381"/>
    </row>
    <row r="701" spans="1:14" ht="12.75">
      <c r="A701" s="107" t="s">
        <v>287</v>
      </c>
      <c r="B701" s="376"/>
      <c r="C701" s="376"/>
      <c r="D701" s="376"/>
      <c r="E701" s="376"/>
      <c r="F701" s="426"/>
      <c r="I701" s="104"/>
      <c r="J701" s="381"/>
      <c r="K701" s="381"/>
      <c r="L701" s="381"/>
      <c r="M701" s="381"/>
      <c r="N701" s="381"/>
    </row>
    <row r="702" spans="1:14" ht="12.75">
      <c r="A702" s="107" t="s">
        <v>288</v>
      </c>
      <c r="B702" s="376"/>
      <c r="C702" s="376"/>
      <c r="D702" s="376"/>
      <c r="E702" s="376"/>
      <c r="F702" s="426"/>
      <c r="I702" s="104"/>
      <c r="J702" s="381"/>
      <c r="K702" s="381"/>
      <c r="L702" s="381"/>
      <c r="M702" s="381"/>
      <c r="N702" s="381"/>
    </row>
    <row r="703" spans="1:14" ht="12.75">
      <c r="A703" s="107" t="s">
        <v>289</v>
      </c>
      <c r="B703" s="376"/>
      <c r="C703" s="376"/>
      <c r="D703" s="376"/>
      <c r="E703" s="376"/>
      <c r="F703" s="426"/>
      <c r="I703" s="104"/>
      <c r="J703" s="381"/>
      <c r="K703" s="381"/>
      <c r="L703" s="381"/>
      <c r="M703" s="381"/>
      <c r="N703" s="381"/>
    </row>
    <row r="704" spans="1:14" ht="12.75">
      <c r="A704" s="107" t="s">
        <v>290</v>
      </c>
      <c r="B704" s="376"/>
      <c r="C704" s="376"/>
      <c r="D704" s="376"/>
      <c r="E704" s="376"/>
      <c r="F704" s="426"/>
      <c r="I704" s="104"/>
      <c r="J704" s="381"/>
      <c r="K704" s="381"/>
      <c r="L704" s="381"/>
      <c r="M704" s="381"/>
      <c r="N704" s="381"/>
    </row>
    <row r="705" spans="1:14" ht="12.75">
      <c r="A705" s="107" t="s">
        <v>291</v>
      </c>
      <c r="B705" s="376"/>
      <c r="C705" s="376"/>
      <c r="D705" s="376"/>
      <c r="E705" s="376"/>
      <c r="F705" s="426"/>
      <c r="I705" s="104"/>
      <c r="J705" s="381"/>
      <c r="K705" s="381"/>
      <c r="L705" s="381"/>
      <c r="M705" s="381"/>
      <c r="N705" s="381"/>
    </row>
    <row r="706" spans="1:14" ht="12.75">
      <c r="A706" s="108" t="s">
        <v>292</v>
      </c>
      <c r="B706" s="377"/>
      <c r="C706" s="377"/>
      <c r="D706" s="377"/>
      <c r="E706" s="377"/>
      <c r="F706" s="427"/>
      <c r="I706" s="104"/>
      <c r="J706" s="381"/>
      <c r="K706" s="381"/>
      <c r="L706" s="381"/>
      <c r="M706" s="381"/>
      <c r="N706" s="381"/>
    </row>
    <row r="707" spans="1:14" ht="12.75">
      <c r="A707" s="106" t="s">
        <v>293</v>
      </c>
      <c r="B707" s="375">
        <v>123</v>
      </c>
      <c r="C707" s="375">
        <v>26</v>
      </c>
      <c r="D707" s="375">
        <v>0</v>
      </c>
      <c r="E707" s="375">
        <v>16924</v>
      </c>
      <c r="F707" s="425">
        <v>4283</v>
      </c>
      <c r="I707" s="109"/>
      <c r="J707" s="380"/>
      <c r="K707" s="380"/>
      <c r="L707" s="380"/>
      <c r="M707" s="380"/>
      <c r="N707" s="380"/>
    </row>
    <row r="708" spans="1:14" ht="12.75">
      <c r="A708" s="107" t="s">
        <v>294</v>
      </c>
      <c r="B708" s="376"/>
      <c r="C708" s="376"/>
      <c r="D708" s="376"/>
      <c r="E708" s="376"/>
      <c r="F708" s="426"/>
      <c r="I708" s="109"/>
      <c r="J708" s="380"/>
      <c r="K708" s="380"/>
      <c r="L708" s="380"/>
      <c r="M708" s="380"/>
      <c r="N708" s="380"/>
    </row>
    <row r="709" spans="1:14" ht="12.75">
      <c r="A709" s="107" t="s">
        <v>295</v>
      </c>
      <c r="B709" s="376"/>
      <c r="C709" s="376"/>
      <c r="D709" s="376"/>
      <c r="E709" s="376"/>
      <c r="F709" s="426"/>
      <c r="I709" s="109"/>
      <c r="J709" s="380"/>
      <c r="K709" s="380"/>
      <c r="L709" s="380"/>
      <c r="M709" s="380"/>
      <c r="N709" s="380"/>
    </row>
    <row r="710" spans="1:14" ht="12.75">
      <c r="A710" s="107" t="s">
        <v>296</v>
      </c>
      <c r="B710" s="376"/>
      <c r="C710" s="376"/>
      <c r="D710" s="376"/>
      <c r="E710" s="376"/>
      <c r="F710" s="426"/>
      <c r="I710" s="109"/>
      <c r="J710" s="380"/>
      <c r="K710" s="380"/>
      <c r="L710" s="380"/>
      <c r="M710" s="380"/>
      <c r="N710" s="380"/>
    </row>
    <row r="711" spans="1:14" ht="12.75">
      <c r="A711" s="107" t="s">
        <v>297</v>
      </c>
      <c r="B711" s="376"/>
      <c r="C711" s="376"/>
      <c r="D711" s="376"/>
      <c r="E711" s="376"/>
      <c r="F711" s="426"/>
      <c r="I711" s="109"/>
      <c r="J711" s="380"/>
      <c r="K711" s="380"/>
      <c r="L711" s="380"/>
      <c r="M711" s="380"/>
      <c r="N711" s="380"/>
    </row>
    <row r="712" spans="1:14" ht="12.75">
      <c r="A712" s="107" t="s">
        <v>298</v>
      </c>
      <c r="B712" s="376"/>
      <c r="C712" s="376"/>
      <c r="D712" s="376"/>
      <c r="E712" s="376"/>
      <c r="F712" s="426"/>
      <c r="I712" s="109"/>
      <c r="J712" s="380"/>
      <c r="K712" s="380"/>
      <c r="L712" s="380"/>
      <c r="M712" s="380"/>
      <c r="N712" s="380"/>
    </row>
    <row r="713" spans="1:14" ht="12.75">
      <c r="A713" s="107" t="s">
        <v>299</v>
      </c>
      <c r="B713" s="376"/>
      <c r="C713" s="376"/>
      <c r="D713" s="376"/>
      <c r="E713" s="376"/>
      <c r="F713" s="426"/>
      <c r="I713" s="109"/>
      <c r="J713" s="380"/>
      <c r="K713" s="380"/>
      <c r="L713" s="380"/>
      <c r="M713" s="380"/>
      <c r="N713" s="380"/>
    </row>
    <row r="714" spans="1:14" ht="12.75">
      <c r="A714" s="107" t="s">
        <v>300</v>
      </c>
      <c r="B714" s="376"/>
      <c r="C714" s="376"/>
      <c r="D714" s="376"/>
      <c r="E714" s="376"/>
      <c r="F714" s="426"/>
      <c r="I714" s="109"/>
      <c r="J714" s="380"/>
      <c r="K714" s="380"/>
      <c r="L714" s="380"/>
      <c r="M714" s="380"/>
      <c r="N714" s="380"/>
    </row>
    <row r="715" spans="1:14" ht="12.75">
      <c r="A715" s="107" t="s">
        <v>301</v>
      </c>
      <c r="B715" s="376"/>
      <c r="C715" s="376"/>
      <c r="D715" s="376"/>
      <c r="E715" s="376"/>
      <c r="F715" s="426"/>
      <c r="I715" s="109"/>
      <c r="J715" s="380"/>
      <c r="K715" s="380"/>
      <c r="L715" s="380"/>
      <c r="M715" s="380"/>
      <c r="N715" s="380"/>
    </row>
    <row r="716" spans="1:14" ht="12.75">
      <c r="A716" s="107" t="s">
        <v>302</v>
      </c>
      <c r="B716" s="376"/>
      <c r="C716" s="376"/>
      <c r="D716" s="376"/>
      <c r="E716" s="376"/>
      <c r="F716" s="426"/>
      <c r="I716" s="109"/>
      <c r="J716" s="380"/>
      <c r="K716" s="380"/>
      <c r="L716" s="380"/>
      <c r="M716" s="380"/>
      <c r="N716" s="380"/>
    </row>
    <row r="717" spans="1:14" ht="12.75">
      <c r="A717" s="108" t="s">
        <v>303</v>
      </c>
      <c r="B717" s="377"/>
      <c r="C717" s="377"/>
      <c r="D717" s="377"/>
      <c r="E717" s="377"/>
      <c r="F717" s="427"/>
      <c r="I717" s="109"/>
      <c r="J717" s="380"/>
      <c r="K717" s="380"/>
      <c r="L717" s="380"/>
      <c r="M717" s="380"/>
      <c r="N717" s="380"/>
    </row>
    <row r="718" spans="1:14" ht="12.75">
      <c r="A718" s="106" t="s">
        <v>304</v>
      </c>
      <c r="B718" s="375">
        <v>74</v>
      </c>
      <c r="C718" s="375">
        <v>73</v>
      </c>
      <c r="D718" s="375">
        <v>0</v>
      </c>
      <c r="E718" s="375">
        <v>9723</v>
      </c>
      <c r="F718" s="425">
        <v>2433</v>
      </c>
      <c r="I718" s="104"/>
      <c r="J718" s="381"/>
      <c r="K718" s="381"/>
      <c r="L718" s="381"/>
      <c r="M718" s="381"/>
      <c r="N718" s="381"/>
    </row>
    <row r="719" spans="1:14" ht="12.75">
      <c r="A719" s="107" t="s">
        <v>305</v>
      </c>
      <c r="B719" s="376"/>
      <c r="C719" s="376"/>
      <c r="D719" s="376"/>
      <c r="E719" s="376"/>
      <c r="F719" s="426"/>
      <c r="I719" s="104"/>
      <c r="J719" s="381"/>
      <c r="K719" s="381"/>
      <c r="L719" s="381"/>
      <c r="M719" s="381"/>
      <c r="N719" s="381"/>
    </row>
    <row r="720" spans="1:14" ht="12.75">
      <c r="A720" s="107" t="s">
        <v>306</v>
      </c>
      <c r="B720" s="376"/>
      <c r="C720" s="376"/>
      <c r="D720" s="376"/>
      <c r="E720" s="376"/>
      <c r="F720" s="426"/>
      <c r="I720" s="104"/>
      <c r="J720" s="381"/>
      <c r="K720" s="381"/>
      <c r="L720" s="381"/>
      <c r="M720" s="381"/>
      <c r="N720" s="381"/>
    </row>
    <row r="721" spans="1:14" ht="12.75">
      <c r="A721" s="108" t="s">
        <v>307</v>
      </c>
      <c r="B721" s="377"/>
      <c r="C721" s="377"/>
      <c r="D721" s="377"/>
      <c r="E721" s="377"/>
      <c r="F721" s="427"/>
      <c r="I721" s="104"/>
      <c r="J721" s="381"/>
      <c r="K721" s="381"/>
      <c r="L721" s="381"/>
      <c r="M721" s="381"/>
      <c r="N721" s="381"/>
    </row>
    <row r="722" spans="1:14" ht="12.75">
      <c r="A722" s="106" t="s">
        <v>308</v>
      </c>
      <c r="B722" s="375">
        <v>682</v>
      </c>
      <c r="C722" s="375">
        <v>340</v>
      </c>
      <c r="D722" s="375">
        <v>0</v>
      </c>
      <c r="E722" s="375">
        <v>98978</v>
      </c>
      <c r="F722" s="425">
        <v>23372</v>
      </c>
      <c r="I722" s="109"/>
      <c r="J722" s="380"/>
      <c r="K722" s="380"/>
      <c r="L722" s="380"/>
      <c r="M722" s="380"/>
      <c r="N722" s="380"/>
    </row>
    <row r="723" spans="1:14" ht="12.75">
      <c r="A723" s="107" t="s">
        <v>309</v>
      </c>
      <c r="B723" s="376"/>
      <c r="C723" s="376"/>
      <c r="D723" s="376"/>
      <c r="E723" s="376"/>
      <c r="F723" s="426"/>
      <c r="I723" s="109"/>
      <c r="J723" s="380"/>
      <c r="K723" s="380"/>
      <c r="L723" s="380"/>
      <c r="M723" s="380"/>
      <c r="N723" s="380"/>
    </row>
    <row r="724" spans="1:14" ht="12.75">
      <c r="A724" s="107" t="s">
        <v>310</v>
      </c>
      <c r="B724" s="376"/>
      <c r="C724" s="376"/>
      <c r="D724" s="376"/>
      <c r="E724" s="376"/>
      <c r="F724" s="426"/>
      <c r="I724" s="109"/>
      <c r="J724" s="380"/>
      <c r="K724" s="380"/>
      <c r="L724" s="380"/>
      <c r="M724" s="380"/>
      <c r="N724" s="380"/>
    </row>
    <row r="725" spans="1:14" ht="12.75">
      <c r="A725" s="107" t="s">
        <v>311</v>
      </c>
      <c r="B725" s="376"/>
      <c r="C725" s="376"/>
      <c r="D725" s="376"/>
      <c r="E725" s="376"/>
      <c r="F725" s="426"/>
      <c r="I725" s="109"/>
      <c r="J725" s="380"/>
      <c r="K725" s="380"/>
      <c r="L725" s="380"/>
      <c r="M725" s="380"/>
      <c r="N725" s="380"/>
    </row>
    <row r="726" spans="1:14" ht="12.75">
      <c r="A726" s="107" t="s">
        <v>312</v>
      </c>
      <c r="B726" s="376"/>
      <c r="C726" s="376"/>
      <c r="D726" s="376"/>
      <c r="E726" s="376"/>
      <c r="F726" s="426"/>
      <c r="I726" s="109"/>
      <c r="J726" s="380"/>
      <c r="K726" s="380"/>
      <c r="L726" s="380"/>
      <c r="M726" s="380"/>
      <c r="N726" s="380"/>
    </row>
    <row r="727" spans="1:14" ht="12.75">
      <c r="A727" s="107" t="s">
        <v>313</v>
      </c>
      <c r="B727" s="376"/>
      <c r="C727" s="376"/>
      <c r="D727" s="376"/>
      <c r="E727" s="376"/>
      <c r="F727" s="426"/>
      <c r="I727" s="109"/>
      <c r="J727" s="380"/>
      <c r="K727" s="380"/>
      <c r="L727" s="380"/>
      <c r="M727" s="380"/>
      <c r="N727" s="380"/>
    </row>
    <row r="728" spans="1:14" ht="12.75">
      <c r="A728" s="107" t="s">
        <v>314</v>
      </c>
      <c r="B728" s="376"/>
      <c r="C728" s="376"/>
      <c r="D728" s="376"/>
      <c r="E728" s="376"/>
      <c r="F728" s="426"/>
      <c r="I728" s="109"/>
      <c r="J728" s="380"/>
      <c r="K728" s="380"/>
      <c r="L728" s="380"/>
      <c r="M728" s="380"/>
      <c r="N728" s="380"/>
    </row>
    <row r="729" spans="1:14" ht="12.75">
      <c r="A729" s="107" t="s">
        <v>315</v>
      </c>
      <c r="B729" s="376"/>
      <c r="C729" s="376"/>
      <c r="D729" s="376"/>
      <c r="E729" s="376"/>
      <c r="F729" s="426"/>
      <c r="I729" s="109"/>
      <c r="J729" s="380"/>
      <c r="K729" s="380"/>
      <c r="L729" s="380"/>
      <c r="M729" s="380"/>
      <c r="N729" s="380"/>
    </row>
    <row r="730" spans="1:14" ht="12.75">
      <c r="A730" s="107" t="s">
        <v>316</v>
      </c>
      <c r="B730" s="376"/>
      <c r="C730" s="376"/>
      <c r="D730" s="376"/>
      <c r="E730" s="376"/>
      <c r="F730" s="426"/>
      <c r="I730" s="109"/>
      <c r="J730" s="380"/>
      <c r="K730" s="380"/>
      <c r="L730" s="380"/>
      <c r="M730" s="380"/>
      <c r="N730" s="380"/>
    </row>
    <row r="731" spans="1:14" ht="12.75">
      <c r="A731" s="107" t="s">
        <v>317</v>
      </c>
      <c r="B731" s="376"/>
      <c r="C731" s="376"/>
      <c r="D731" s="376"/>
      <c r="E731" s="376"/>
      <c r="F731" s="426"/>
      <c r="I731" s="109"/>
      <c r="J731" s="380"/>
      <c r="K731" s="380"/>
      <c r="L731" s="380"/>
      <c r="M731" s="380"/>
      <c r="N731" s="380"/>
    </row>
    <row r="732" spans="1:14" ht="12.75">
      <c r="A732" s="107" t="s">
        <v>318</v>
      </c>
      <c r="B732" s="376"/>
      <c r="C732" s="376"/>
      <c r="D732" s="376"/>
      <c r="E732" s="376"/>
      <c r="F732" s="426"/>
      <c r="I732" s="109"/>
      <c r="J732" s="380"/>
      <c r="K732" s="380"/>
      <c r="L732" s="380"/>
      <c r="M732" s="380"/>
      <c r="N732" s="380"/>
    </row>
    <row r="733" spans="1:14" ht="12.75">
      <c r="A733" s="107" t="s">
        <v>319</v>
      </c>
      <c r="B733" s="376"/>
      <c r="C733" s="376"/>
      <c r="D733" s="376"/>
      <c r="E733" s="376"/>
      <c r="F733" s="426"/>
      <c r="I733" s="109"/>
      <c r="J733" s="380"/>
      <c r="K733" s="380"/>
      <c r="L733" s="380"/>
      <c r="M733" s="380"/>
      <c r="N733" s="380"/>
    </row>
    <row r="734" spans="1:14" ht="12.75">
      <c r="A734" s="107" t="s">
        <v>320</v>
      </c>
      <c r="B734" s="376"/>
      <c r="C734" s="376"/>
      <c r="D734" s="376"/>
      <c r="E734" s="376"/>
      <c r="F734" s="426"/>
      <c r="I734" s="109"/>
      <c r="J734" s="380"/>
      <c r="K734" s="380"/>
      <c r="L734" s="380"/>
      <c r="M734" s="380"/>
      <c r="N734" s="380"/>
    </row>
    <row r="735" spans="1:14" ht="12.75">
      <c r="A735" s="107" t="s">
        <v>321</v>
      </c>
      <c r="B735" s="376"/>
      <c r="C735" s="376"/>
      <c r="D735" s="376"/>
      <c r="E735" s="376"/>
      <c r="F735" s="426"/>
      <c r="I735" s="109"/>
      <c r="J735" s="380"/>
      <c r="K735" s="380"/>
      <c r="L735" s="380"/>
      <c r="M735" s="380"/>
      <c r="N735" s="380"/>
    </row>
    <row r="736" spans="1:14" ht="12.75">
      <c r="A736" s="107" t="s">
        <v>322</v>
      </c>
      <c r="B736" s="376"/>
      <c r="C736" s="376"/>
      <c r="D736" s="376"/>
      <c r="E736" s="376"/>
      <c r="F736" s="426"/>
      <c r="I736" s="109"/>
      <c r="J736" s="380"/>
      <c r="K736" s="380"/>
      <c r="L736" s="380"/>
      <c r="M736" s="380"/>
      <c r="N736" s="380"/>
    </row>
    <row r="737" spans="1:14" ht="12.75">
      <c r="A737" s="107" t="s">
        <v>323</v>
      </c>
      <c r="B737" s="376"/>
      <c r="C737" s="376"/>
      <c r="D737" s="376"/>
      <c r="E737" s="376"/>
      <c r="F737" s="426"/>
      <c r="I737" s="109"/>
      <c r="J737" s="380"/>
      <c r="K737" s="380"/>
      <c r="L737" s="380"/>
      <c r="M737" s="380"/>
      <c r="N737" s="380"/>
    </row>
    <row r="738" spans="1:14" ht="12.75">
      <c r="A738" s="107" t="s">
        <v>324</v>
      </c>
      <c r="B738" s="376"/>
      <c r="C738" s="376"/>
      <c r="D738" s="376"/>
      <c r="E738" s="376"/>
      <c r="F738" s="426"/>
      <c r="I738" s="109"/>
      <c r="J738" s="380"/>
      <c r="K738" s="380"/>
      <c r="L738" s="380"/>
      <c r="M738" s="380"/>
      <c r="N738" s="380"/>
    </row>
    <row r="739" spans="1:14" ht="12.75">
      <c r="A739" s="108" t="s">
        <v>325</v>
      </c>
      <c r="B739" s="377"/>
      <c r="C739" s="377"/>
      <c r="D739" s="377"/>
      <c r="E739" s="377"/>
      <c r="F739" s="427"/>
      <c r="I739" s="109"/>
      <c r="J739" s="380"/>
      <c r="K739" s="380"/>
      <c r="L739" s="380"/>
      <c r="M739" s="380"/>
      <c r="N739" s="380"/>
    </row>
    <row r="740" spans="1:14" ht="12.75">
      <c r="A740" s="106" t="s">
        <v>326</v>
      </c>
      <c r="B740" s="375">
        <v>665</v>
      </c>
      <c r="C740" s="375">
        <v>164</v>
      </c>
      <c r="D740" s="375">
        <v>0</v>
      </c>
      <c r="E740" s="375">
        <v>88839</v>
      </c>
      <c r="F740" s="425">
        <v>21634</v>
      </c>
      <c r="I740" s="104"/>
      <c r="J740" s="381"/>
      <c r="K740" s="381"/>
      <c r="L740" s="381"/>
      <c r="M740" s="381"/>
      <c r="N740" s="381"/>
    </row>
    <row r="741" spans="1:14" ht="12.75">
      <c r="A741" s="107" t="s">
        <v>327</v>
      </c>
      <c r="B741" s="376"/>
      <c r="C741" s="376"/>
      <c r="D741" s="376"/>
      <c r="E741" s="376"/>
      <c r="F741" s="426"/>
      <c r="I741" s="104"/>
      <c r="J741" s="381"/>
      <c r="K741" s="381"/>
      <c r="L741" s="381"/>
      <c r="M741" s="381"/>
      <c r="N741" s="381"/>
    </row>
    <row r="742" spans="1:14" ht="12.75">
      <c r="A742" s="107" t="s">
        <v>328</v>
      </c>
      <c r="B742" s="376"/>
      <c r="C742" s="376"/>
      <c r="D742" s="376"/>
      <c r="E742" s="376"/>
      <c r="F742" s="426"/>
      <c r="I742" s="104"/>
      <c r="J742" s="381"/>
      <c r="K742" s="381"/>
      <c r="L742" s="381"/>
      <c r="M742" s="381"/>
      <c r="N742" s="381"/>
    </row>
    <row r="743" spans="1:14" ht="12.75">
      <c r="A743" s="107" t="s">
        <v>329</v>
      </c>
      <c r="B743" s="376"/>
      <c r="C743" s="376"/>
      <c r="D743" s="376"/>
      <c r="E743" s="376"/>
      <c r="F743" s="426"/>
      <c r="I743" s="104"/>
      <c r="J743" s="381"/>
      <c r="K743" s="381"/>
      <c r="L743" s="381"/>
      <c r="M743" s="381"/>
      <c r="N743" s="381"/>
    </row>
    <row r="744" spans="1:14" ht="12.75">
      <c r="A744" s="107" t="s">
        <v>330</v>
      </c>
      <c r="B744" s="376"/>
      <c r="C744" s="376"/>
      <c r="D744" s="376"/>
      <c r="E744" s="376"/>
      <c r="F744" s="426"/>
      <c r="I744" s="104"/>
      <c r="J744" s="381"/>
      <c r="K744" s="381"/>
      <c r="L744" s="381"/>
      <c r="M744" s="381"/>
      <c r="N744" s="381"/>
    </row>
    <row r="745" spans="1:14" ht="12.75">
      <c r="A745" s="107" t="s">
        <v>331</v>
      </c>
      <c r="B745" s="376"/>
      <c r="C745" s="376"/>
      <c r="D745" s="376"/>
      <c r="E745" s="376"/>
      <c r="F745" s="426"/>
      <c r="I745" s="104"/>
      <c r="J745" s="381"/>
      <c r="K745" s="381"/>
      <c r="L745" s="381"/>
      <c r="M745" s="381"/>
      <c r="N745" s="381"/>
    </row>
    <row r="746" spans="1:14" ht="12.75">
      <c r="A746" s="107" t="s">
        <v>332</v>
      </c>
      <c r="B746" s="376"/>
      <c r="C746" s="376"/>
      <c r="D746" s="376"/>
      <c r="E746" s="376"/>
      <c r="F746" s="426"/>
      <c r="I746" s="104"/>
      <c r="J746" s="381"/>
      <c r="K746" s="381"/>
      <c r="L746" s="381"/>
      <c r="M746" s="381"/>
      <c r="N746" s="381"/>
    </row>
    <row r="747" spans="1:14" ht="12.75">
      <c r="A747" s="107" t="s">
        <v>333</v>
      </c>
      <c r="B747" s="376"/>
      <c r="C747" s="376"/>
      <c r="D747" s="376"/>
      <c r="E747" s="376"/>
      <c r="F747" s="426"/>
      <c r="I747" s="104"/>
      <c r="J747" s="381"/>
      <c r="K747" s="381"/>
      <c r="L747" s="381"/>
      <c r="M747" s="381"/>
      <c r="N747" s="381"/>
    </row>
    <row r="748" spans="1:14" ht="12.75">
      <c r="A748" s="107" t="s">
        <v>334</v>
      </c>
      <c r="B748" s="376"/>
      <c r="C748" s="376"/>
      <c r="D748" s="376"/>
      <c r="E748" s="376"/>
      <c r="F748" s="426"/>
      <c r="I748" s="104"/>
      <c r="J748" s="381"/>
      <c r="K748" s="381"/>
      <c r="L748" s="381"/>
      <c r="M748" s="381"/>
      <c r="N748" s="381"/>
    </row>
    <row r="749" spans="1:14" ht="12.75">
      <c r="A749" s="107" t="s">
        <v>335</v>
      </c>
      <c r="B749" s="376"/>
      <c r="C749" s="376"/>
      <c r="D749" s="376"/>
      <c r="E749" s="376"/>
      <c r="F749" s="426"/>
      <c r="I749" s="104"/>
      <c r="J749" s="381"/>
      <c r="K749" s="381"/>
      <c r="L749" s="381"/>
      <c r="M749" s="381"/>
      <c r="N749" s="381"/>
    </row>
    <row r="750" spans="1:14" ht="12.75">
      <c r="A750" s="107" t="s">
        <v>336</v>
      </c>
      <c r="B750" s="376"/>
      <c r="C750" s="376"/>
      <c r="D750" s="376"/>
      <c r="E750" s="376"/>
      <c r="F750" s="426"/>
      <c r="I750" s="104"/>
      <c r="J750" s="381"/>
      <c r="K750" s="381"/>
      <c r="L750" s="381"/>
      <c r="M750" s="381"/>
      <c r="N750" s="381"/>
    </row>
    <row r="751" spans="1:14" ht="12.75">
      <c r="A751" s="107" t="s">
        <v>337</v>
      </c>
      <c r="B751" s="376"/>
      <c r="C751" s="376"/>
      <c r="D751" s="376"/>
      <c r="E751" s="376"/>
      <c r="F751" s="426"/>
      <c r="I751" s="104"/>
      <c r="J751" s="381"/>
      <c r="K751" s="381"/>
      <c r="L751" s="381"/>
      <c r="M751" s="381"/>
      <c r="N751" s="381"/>
    </row>
    <row r="752" spans="1:14" ht="12.75">
      <c r="A752" s="107" t="s">
        <v>338</v>
      </c>
      <c r="B752" s="376"/>
      <c r="C752" s="376"/>
      <c r="D752" s="376"/>
      <c r="E752" s="376"/>
      <c r="F752" s="426"/>
      <c r="I752" s="104"/>
      <c r="J752" s="381"/>
      <c r="K752" s="381"/>
      <c r="L752" s="381"/>
      <c r="M752" s="381"/>
      <c r="N752" s="381"/>
    </row>
    <row r="753" spans="1:14" ht="12.75">
      <c r="A753" s="107" t="s">
        <v>339</v>
      </c>
      <c r="B753" s="376"/>
      <c r="C753" s="376"/>
      <c r="D753" s="376"/>
      <c r="E753" s="376"/>
      <c r="F753" s="426"/>
      <c r="I753" s="104"/>
      <c r="J753" s="381"/>
      <c r="K753" s="381"/>
      <c r="L753" s="381"/>
      <c r="M753" s="381"/>
      <c r="N753" s="381"/>
    </row>
    <row r="754" spans="1:14" ht="12.75">
      <c r="A754" s="107" t="s">
        <v>340</v>
      </c>
      <c r="B754" s="376"/>
      <c r="C754" s="376"/>
      <c r="D754" s="376"/>
      <c r="E754" s="376"/>
      <c r="F754" s="426"/>
      <c r="I754" s="104"/>
      <c r="J754" s="381"/>
      <c r="K754" s="381"/>
      <c r="L754" s="381"/>
      <c r="M754" s="381"/>
      <c r="N754" s="381"/>
    </row>
    <row r="755" spans="1:14" ht="12.75">
      <c r="A755" s="107" t="s">
        <v>341</v>
      </c>
      <c r="B755" s="376"/>
      <c r="C755" s="376"/>
      <c r="D755" s="376"/>
      <c r="E755" s="376"/>
      <c r="F755" s="426"/>
      <c r="I755" s="104"/>
      <c r="J755" s="381"/>
      <c r="K755" s="381"/>
      <c r="L755" s="381"/>
      <c r="M755" s="381"/>
      <c r="N755" s="381"/>
    </row>
    <row r="756" spans="1:14" ht="12.75">
      <c r="A756" s="107" t="s">
        <v>342</v>
      </c>
      <c r="B756" s="376"/>
      <c r="C756" s="376"/>
      <c r="D756" s="376"/>
      <c r="E756" s="376"/>
      <c r="F756" s="426"/>
      <c r="I756" s="104"/>
      <c r="J756" s="381"/>
      <c r="K756" s="381"/>
      <c r="L756" s="381"/>
      <c r="M756" s="381"/>
      <c r="N756" s="381"/>
    </row>
    <row r="757" spans="1:14" ht="12.75">
      <c r="A757" s="107" t="s">
        <v>343</v>
      </c>
      <c r="B757" s="376"/>
      <c r="C757" s="376"/>
      <c r="D757" s="376"/>
      <c r="E757" s="376"/>
      <c r="F757" s="426"/>
      <c r="I757" s="104"/>
      <c r="J757" s="381"/>
      <c r="K757" s="381"/>
      <c r="L757" s="381"/>
      <c r="M757" s="381"/>
      <c r="N757" s="381"/>
    </row>
    <row r="758" spans="1:14" ht="12.75">
      <c r="A758" s="107" t="s">
        <v>344</v>
      </c>
      <c r="B758" s="376"/>
      <c r="C758" s="376"/>
      <c r="D758" s="376"/>
      <c r="E758" s="376"/>
      <c r="F758" s="426"/>
      <c r="I758" s="104"/>
      <c r="J758" s="381"/>
      <c r="K758" s="381"/>
      <c r="L758" s="381"/>
      <c r="M758" s="381"/>
      <c r="N758" s="381"/>
    </row>
    <row r="759" spans="1:14" ht="12.75">
      <c r="A759" s="107" t="s">
        <v>345</v>
      </c>
      <c r="B759" s="376"/>
      <c r="C759" s="376"/>
      <c r="D759" s="376"/>
      <c r="E759" s="376"/>
      <c r="F759" s="426"/>
      <c r="I759" s="104"/>
      <c r="J759" s="381"/>
      <c r="K759" s="381"/>
      <c r="L759" s="381"/>
      <c r="M759" s="381"/>
      <c r="N759" s="381"/>
    </row>
    <row r="760" spans="1:14" ht="12.75">
      <c r="A760" s="107" t="s">
        <v>346</v>
      </c>
      <c r="B760" s="376"/>
      <c r="C760" s="376"/>
      <c r="D760" s="376"/>
      <c r="E760" s="376"/>
      <c r="F760" s="426"/>
      <c r="I760" s="104"/>
      <c r="J760" s="381"/>
      <c r="K760" s="381"/>
      <c r="L760" s="381"/>
      <c r="M760" s="381"/>
      <c r="N760" s="381"/>
    </row>
    <row r="761" spans="1:14" ht="12.75">
      <c r="A761" s="107" t="s">
        <v>347</v>
      </c>
      <c r="B761" s="376"/>
      <c r="C761" s="376"/>
      <c r="D761" s="376"/>
      <c r="E761" s="376"/>
      <c r="F761" s="426"/>
      <c r="I761" s="104"/>
      <c r="J761" s="381"/>
      <c r="K761" s="381"/>
      <c r="L761" s="381"/>
      <c r="M761" s="381"/>
      <c r="N761" s="381"/>
    </row>
    <row r="762" spans="1:14" ht="12.75">
      <c r="A762" s="108" t="s">
        <v>348</v>
      </c>
      <c r="B762" s="377"/>
      <c r="C762" s="377"/>
      <c r="D762" s="377"/>
      <c r="E762" s="377"/>
      <c r="F762" s="427"/>
      <c r="I762" s="104"/>
      <c r="J762" s="381"/>
      <c r="K762" s="381"/>
      <c r="L762" s="381"/>
      <c r="M762" s="381"/>
      <c r="N762" s="381"/>
    </row>
    <row r="763" spans="1:14" ht="12.75">
      <c r="A763" s="106" t="s">
        <v>349</v>
      </c>
      <c r="B763" s="375">
        <v>1</v>
      </c>
      <c r="C763" s="375">
        <v>1</v>
      </c>
      <c r="D763" s="375">
        <v>0</v>
      </c>
      <c r="E763" s="375">
        <v>1644</v>
      </c>
      <c r="F763" s="425">
        <v>0</v>
      </c>
      <c r="I763" s="109"/>
      <c r="J763" s="380"/>
      <c r="K763" s="380"/>
      <c r="L763" s="380"/>
      <c r="M763" s="380"/>
      <c r="N763" s="380"/>
    </row>
    <row r="764" spans="1:14" ht="12.75">
      <c r="A764" s="108" t="s">
        <v>350</v>
      </c>
      <c r="B764" s="377"/>
      <c r="C764" s="377"/>
      <c r="D764" s="377"/>
      <c r="E764" s="377"/>
      <c r="F764" s="427"/>
      <c r="I764" s="109"/>
      <c r="J764" s="380"/>
      <c r="K764" s="380"/>
      <c r="L764" s="380"/>
      <c r="M764" s="380"/>
      <c r="N764" s="380"/>
    </row>
    <row r="765" spans="1:14" ht="12.75">
      <c r="A765" s="307" t="s">
        <v>351</v>
      </c>
      <c r="B765" s="308">
        <v>106</v>
      </c>
      <c r="C765" s="308">
        <v>0</v>
      </c>
      <c r="D765" s="308">
        <v>0</v>
      </c>
      <c r="E765" s="308">
        <v>15204</v>
      </c>
      <c r="F765" s="309">
        <v>3848</v>
      </c>
      <c r="I765" s="104"/>
      <c r="J765" s="105"/>
      <c r="K765" s="105"/>
      <c r="L765" s="105"/>
      <c r="M765" s="105"/>
      <c r="N765" s="105"/>
    </row>
    <row r="766" spans="1:14" ht="12.75">
      <c r="A766" s="307" t="s">
        <v>352</v>
      </c>
      <c r="B766" s="308">
        <v>108</v>
      </c>
      <c r="C766" s="308">
        <v>0</v>
      </c>
      <c r="D766" s="308">
        <v>0</v>
      </c>
      <c r="E766" s="308">
        <v>15223</v>
      </c>
      <c r="F766" s="309">
        <v>3844</v>
      </c>
      <c r="I766" s="109"/>
      <c r="J766" s="290"/>
      <c r="K766" s="290"/>
      <c r="L766" s="290"/>
      <c r="M766" s="290"/>
      <c r="N766" s="290"/>
    </row>
    <row r="767" spans="1:14" ht="12.75">
      <c r="A767" s="106" t="s">
        <v>353</v>
      </c>
      <c r="B767" s="375">
        <v>700</v>
      </c>
      <c r="C767" s="375">
        <v>30</v>
      </c>
      <c r="D767" s="375">
        <v>0</v>
      </c>
      <c r="E767" s="375">
        <v>94592</v>
      </c>
      <c r="F767" s="425">
        <v>23786</v>
      </c>
      <c r="I767" s="104"/>
      <c r="J767" s="381"/>
      <c r="K767" s="381"/>
      <c r="L767" s="381"/>
      <c r="M767" s="381"/>
      <c r="N767" s="381"/>
    </row>
    <row r="768" spans="1:14" ht="12.75">
      <c r="A768" s="107" t="s">
        <v>354</v>
      </c>
      <c r="B768" s="376"/>
      <c r="C768" s="376"/>
      <c r="D768" s="376"/>
      <c r="E768" s="376"/>
      <c r="F768" s="426"/>
      <c r="I768" s="104"/>
      <c r="J768" s="381"/>
      <c r="K768" s="381"/>
      <c r="L768" s="381"/>
      <c r="M768" s="381"/>
      <c r="N768" s="381"/>
    </row>
    <row r="769" spans="1:14" ht="12.75">
      <c r="A769" s="107" t="s">
        <v>355</v>
      </c>
      <c r="B769" s="376"/>
      <c r="C769" s="376"/>
      <c r="D769" s="376"/>
      <c r="E769" s="376"/>
      <c r="F769" s="426"/>
      <c r="I769" s="104"/>
      <c r="J769" s="381"/>
      <c r="K769" s="381"/>
      <c r="L769" s="381"/>
      <c r="M769" s="381"/>
      <c r="N769" s="381"/>
    </row>
    <row r="770" spans="1:14" ht="12.75">
      <c r="A770" s="107" t="s">
        <v>356</v>
      </c>
      <c r="B770" s="376"/>
      <c r="C770" s="376"/>
      <c r="D770" s="376"/>
      <c r="E770" s="376"/>
      <c r="F770" s="426"/>
      <c r="I770" s="104"/>
      <c r="J770" s="381"/>
      <c r="K770" s="381"/>
      <c r="L770" s="381"/>
      <c r="M770" s="381"/>
      <c r="N770" s="381"/>
    </row>
    <row r="771" spans="1:14" ht="12.75">
      <c r="A771" s="107" t="s">
        <v>357</v>
      </c>
      <c r="B771" s="376"/>
      <c r="C771" s="376"/>
      <c r="D771" s="376"/>
      <c r="E771" s="376"/>
      <c r="F771" s="426"/>
      <c r="I771" s="104"/>
      <c r="J771" s="381"/>
      <c r="K771" s="381"/>
      <c r="L771" s="381"/>
      <c r="M771" s="381"/>
      <c r="N771" s="381"/>
    </row>
    <row r="772" spans="1:14" ht="12.75">
      <c r="A772" s="107" t="s">
        <v>358</v>
      </c>
      <c r="B772" s="376"/>
      <c r="C772" s="376"/>
      <c r="D772" s="376"/>
      <c r="E772" s="376"/>
      <c r="F772" s="426"/>
      <c r="I772" s="104"/>
      <c r="J772" s="381"/>
      <c r="K772" s="381"/>
      <c r="L772" s="381"/>
      <c r="M772" s="381"/>
      <c r="N772" s="381"/>
    </row>
    <row r="773" spans="1:14" ht="12.75">
      <c r="A773" s="107" t="s">
        <v>359</v>
      </c>
      <c r="B773" s="376"/>
      <c r="C773" s="376"/>
      <c r="D773" s="376"/>
      <c r="E773" s="376"/>
      <c r="F773" s="426"/>
      <c r="I773" s="104"/>
      <c r="J773" s="381"/>
      <c r="K773" s="381"/>
      <c r="L773" s="381"/>
      <c r="M773" s="381"/>
      <c r="N773" s="381"/>
    </row>
    <row r="774" spans="1:14" ht="12.75">
      <c r="A774" s="107" t="s">
        <v>360</v>
      </c>
      <c r="B774" s="376"/>
      <c r="C774" s="376"/>
      <c r="D774" s="376"/>
      <c r="E774" s="376"/>
      <c r="F774" s="426"/>
      <c r="I774" s="104"/>
      <c r="J774" s="381"/>
      <c r="K774" s="381"/>
      <c r="L774" s="381"/>
      <c r="M774" s="381"/>
      <c r="N774" s="381"/>
    </row>
    <row r="775" spans="1:14" ht="12.75">
      <c r="A775" s="107" t="s">
        <v>361</v>
      </c>
      <c r="B775" s="376"/>
      <c r="C775" s="376"/>
      <c r="D775" s="376"/>
      <c r="E775" s="376"/>
      <c r="F775" s="426"/>
      <c r="I775" s="104"/>
      <c r="J775" s="381"/>
      <c r="K775" s="381"/>
      <c r="L775" s="381"/>
      <c r="M775" s="381"/>
      <c r="N775" s="381"/>
    </row>
    <row r="776" spans="1:14" ht="12.75">
      <c r="A776" s="107" t="s">
        <v>362</v>
      </c>
      <c r="B776" s="376"/>
      <c r="C776" s="376"/>
      <c r="D776" s="376"/>
      <c r="E776" s="376"/>
      <c r="F776" s="426"/>
      <c r="I776" s="104"/>
      <c r="J776" s="381"/>
      <c r="K776" s="381"/>
      <c r="L776" s="381"/>
      <c r="M776" s="381"/>
      <c r="N776" s="381"/>
    </row>
    <row r="777" spans="1:14" ht="12.75">
      <c r="A777" s="107" t="s">
        <v>363</v>
      </c>
      <c r="B777" s="376"/>
      <c r="C777" s="376"/>
      <c r="D777" s="376"/>
      <c r="E777" s="376"/>
      <c r="F777" s="426"/>
      <c r="I777" s="104"/>
      <c r="J777" s="381"/>
      <c r="K777" s="381"/>
      <c r="L777" s="381"/>
      <c r="M777" s="381"/>
      <c r="N777" s="381"/>
    </row>
    <row r="778" spans="1:14" ht="12.75">
      <c r="A778" s="107" t="s">
        <v>364</v>
      </c>
      <c r="B778" s="376"/>
      <c r="C778" s="376"/>
      <c r="D778" s="376"/>
      <c r="E778" s="376"/>
      <c r="F778" s="426"/>
      <c r="I778" s="104"/>
      <c r="J778" s="381"/>
      <c r="K778" s="381"/>
      <c r="L778" s="381"/>
      <c r="M778" s="381"/>
      <c r="N778" s="381"/>
    </row>
    <row r="779" spans="1:14" ht="12.75">
      <c r="A779" s="107" t="s">
        <v>365</v>
      </c>
      <c r="B779" s="376"/>
      <c r="C779" s="376"/>
      <c r="D779" s="376"/>
      <c r="E779" s="376"/>
      <c r="F779" s="426"/>
      <c r="I779" s="104"/>
      <c r="J779" s="381"/>
      <c r="K779" s="381"/>
      <c r="L779" s="381"/>
      <c r="M779" s="381"/>
      <c r="N779" s="381"/>
    </row>
    <row r="780" spans="1:14" ht="12.75">
      <c r="A780" s="107" t="s">
        <v>366</v>
      </c>
      <c r="B780" s="376"/>
      <c r="C780" s="376"/>
      <c r="D780" s="376"/>
      <c r="E780" s="376"/>
      <c r="F780" s="426"/>
      <c r="I780" s="104"/>
      <c r="J780" s="381"/>
      <c r="K780" s="381"/>
      <c r="L780" s="381"/>
      <c r="M780" s="381"/>
      <c r="N780" s="381"/>
    </row>
    <row r="781" spans="1:14" ht="12.75">
      <c r="A781" s="107" t="s">
        <v>367</v>
      </c>
      <c r="B781" s="376"/>
      <c r="C781" s="376"/>
      <c r="D781" s="376"/>
      <c r="E781" s="376"/>
      <c r="F781" s="426"/>
      <c r="I781" s="104"/>
      <c r="J781" s="381"/>
      <c r="K781" s="381"/>
      <c r="L781" s="381"/>
      <c r="M781" s="381"/>
      <c r="N781" s="381"/>
    </row>
    <row r="782" spans="1:14" ht="12.75">
      <c r="A782" s="107" t="s">
        <v>368</v>
      </c>
      <c r="B782" s="376"/>
      <c r="C782" s="376"/>
      <c r="D782" s="376"/>
      <c r="E782" s="376"/>
      <c r="F782" s="426"/>
      <c r="I782" s="104"/>
      <c r="J782" s="381"/>
      <c r="K782" s="381"/>
      <c r="L782" s="381"/>
      <c r="M782" s="381"/>
      <c r="N782" s="381"/>
    </row>
    <row r="783" spans="1:14" ht="12.75">
      <c r="A783" s="107" t="s">
        <v>369</v>
      </c>
      <c r="B783" s="376"/>
      <c r="C783" s="376"/>
      <c r="D783" s="376"/>
      <c r="E783" s="376"/>
      <c r="F783" s="426"/>
      <c r="I783" s="104"/>
      <c r="J783" s="381"/>
      <c r="K783" s="381"/>
      <c r="L783" s="381"/>
      <c r="M783" s="381"/>
      <c r="N783" s="381"/>
    </row>
    <row r="784" spans="1:14" ht="12.75">
      <c r="A784" s="107" t="s">
        <v>370</v>
      </c>
      <c r="B784" s="376"/>
      <c r="C784" s="376"/>
      <c r="D784" s="376"/>
      <c r="E784" s="376"/>
      <c r="F784" s="426"/>
      <c r="I784" s="104"/>
      <c r="J784" s="381"/>
      <c r="K784" s="381"/>
      <c r="L784" s="381"/>
      <c r="M784" s="381"/>
      <c r="N784" s="381"/>
    </row>
    <row r="785" spans="1:14" ht="12.75">
      <c r="A785" s="107" t="s">
        <v>371</v>
      </c>
      <c r="B785" s="376"/>
      <c r="C785" s="376"/>
      <c r="D785" s="376"/>
      <c r="E785" s="376"/>
      <c r="F785" s="426"/>
      <c r="I785" s="104"/>
      <c r="J785" s="381"/>
      <c r="K785" s="381"/>
      <c r="L785" s="381"/>
      <c r="M785" s="381"/>
      <c r="N785" s="381"/>
    </row>
    <row r="786" spans="1:14" ht="12.75">
      <c r="A786" s="107" t="s">
        <v>372</v>
      </c>
      <c r="B786" s="376"/>
      <c r="C786" s="376"/>
      <c r="D786" s="376"/>
      <c r="E786" s="376"/>
      <c r="F786" s="426"/>
      <c r="I786" s="104"/>
      <c r="J786" s="381"/>
      <c r="K786" s="381"/>
      <c r="L786" s="381"/>
      <c r="M786" s="381"/>
      <c r="N786" s="381"/>
    </row>
    <row r="787" spans="1:14" ht="12.75">
      <c r="A787" s="107" t="s">
        <v>373</v>
      </c>
      <c r="B787" s="376"/>
      <c r="C787" s="376"/>
      <c r="D787" s="376"/>
      <c r="E787" s="376"/>
      <c r="F787" s="426"/>
      <c r="I787" s="104"/>
      <c r="J787" s="381"/>
      <c r="K787" s="381"/>
      <c r="L787" s="381"/>
      <c r="M787" s="381"/>
      <c r="N787" s="381"/>
    </row>
    <row r="788" spans="1:14" ht="12.75">
      <c r="A788" s="108" t="s">
        <v>374</v>
      </c>
      <c r="B788" s="377"/>
      <c r="C788" s="377"/>
      <c r="D788" s="377"/>
      <c r="E788" s="377"/>
      <c r="F788" s="427"/>
      <c r="I788" s="104"/>
      <c r="J788" s="381"/>
      <c r="K788" s="381"/>
      <c r="L788" s="381"/>
      <c r="M788" s="381"/>
      <c r="N788" s="381"/>
    </row>
    <row r="789" spans="1:14" ht="12.75">
      <c r="A789" s="307" t="s">
        <v>375</v>
      </c>
      <c r="B789" s="308">
        <v>1</v>
      </c>
      <c r="C789" s="308">
        <v>0</v>
      </c>
      <c r="D789" s="308">
        <v>0</v>
      </c>
      <c r="E789" s="308">
        <v>470</v>
      </c>
      <c r="F789" s="309">
        <v>0</v>
      </c>
      <c r="I789" s="109"/>
      <c r="J789" s="290"/>
      <c r="K789" s="290"/>
      <c r="L789" s="290"/>
      <c r="M789" s="290"/>
      <c r="N789" s="290"/>
    </row>
    <row r="790" spans="1:14" ht="12.75">
      <c r="A790" s="106" t="s">
        <v>376</v>
      </c>
      <c r="B790" s="375">
        <v>63</v>
      </c>
      <c r="C790" s="375">
        <v>31</v>
      </c>
      <c r="D790" s="375">
        <v>0</v>
      </c>
      <c r="E790" s="375">
        <v>8233</v>
      </c>
      <c r="F790" s="425">
        <v>1984</v>
      </c>
      <c r="I790" s="104"/>
      <c r="J790" s="381"/>
      <c r="K790" s="381"/>
      <c r="L790" s="381"/>
      <c r="M790" s="381"/>
      <c r="N790" s="381"/>
    </row>
    <row r="791" spans="1:14" ht="12.75">
      <c r="A791" s="107" t="s">
        <v>377</v>
      </c>
      <c r="B791" s="376"/>
      <c r="C791" s="376"/>
      <c r="D791" s="376"/>
      <c r="E791" s="376"/>
      <c r="F791" s="426"/>
      <c r="I791" s="104"/>
      <c r="J791" s="381"/>
      <c r="K791" s="381"/>
      <c r="L791" s="381"/>
      <c r="M791" s="381"/>
      <c r="N791" s="381"/>
    </row>
    <row r="792" spans="1:14" ht="12.75">
      <c r="A792" s="108" t="s">
        <v>378</v>
      </c>
      <c r="B792" s="377"/>
      <c r="C792" s="377"/>
      <c r="D792" s="377"/>
      <c r="E792" s="377"/>
      <c r="F792" s="427"/>
      <c r="I792" s="104"/>
      <c r="J792" s="381"/>
      <c r="K792" s="381"/>
      <c r="L792" s="381"/>
      <c r="M792" s="381"/>
      <c r="N792" s="381"/>
    </row>
    <row r="793" spans="1:14" ht="12.75">
      <c r="A793" s="106" t="s">
        <v>379</v>
      </c>
      <c r="B793" s="375">
        <v>69</v>
      </c>
      <c r="C793" s="375">
        <v>0</v>
      </c>
      <c r="D793" s="375">
        <v>0</v>
      </c>
      <c r="E793" s="375">
        <v>8271</v>
      </c>
      <c r="F793" s="425">
        <v>2024</v>
      </c>
      <c r="I793" s="109"/>
      <c r="J793" s="380"/>
      <c r="K793" s="380"/>
      <c r="L793" s="380"/>
      <c r="M793" s="380"/>
      <c r="N793" s="380"/>
    </row>
    <row r="794" spans="1:14" ht="12.75">
      <c r="A794" s="107" t="s">
        <v>380</v>
      </c>
      <c r="B794" s="376"/>
      <c r="C794" s="376"/>
      <c r="D794" s="376"/>
      <c r="E794" s="376"/>
      <c r="F794" s="426"/>
      <c r="I794" s="109"/>
      <c r="J794" s="380"/>
      <c r="K794" s="380"/>
      <c r="L794" s="380"/>
      <c r="M794" s="380"/>
      <c r="N794" s="380"/>
    </row>
    <row r="795" spans="1:14" ht="12.75">
      <c r="A795" s="108" t="s">
        <v>381</v>
      </c>
      <c r="B795" s="377"/>
      <c r="C795" s="377"/>
      <c r="D795" s="377"/>
      <c r="E795" s="377"/>
      <c r="F795" s="427"/>
      <c r="I795" s="109"/>
      <c r="J795" s="380"/>
      <c r="K795" s="380"/>
      <c r="L795" s="380"/>
      <c r="M795" s="380"/>
      <c r="N795" s="380"/>
    </row>
    <row r="796" spans="1:14" ht="12.75">
      <c r="A796" s="106" t="s">
        <v>382</v>
      </c>
      <c r="B796" s="375">
        <v>72</v>
      </c>
      <c r="C796" s="375">
        <v>0</v>
      </c>
      <c r="D796" s="375">
        <v>0</v>
      </c>
      <c r="E796" s="375">
        <v>8901</v>
      </c>
      <c r="F796" s="425">
        <v>2048</v>
      </c>
      <c r="I796" s="104"/>
      <c r="J796" s="381"/>
      <c r="K796" s="381"/>
      <c r="L796" s="381"/>
      <c r="M796" s="381"/>
      <c r="N796" s="381"/>
    </row>
    <row r="797" spans="1:14" ht="12.75">
      <c r="A797" s="107" t="s">
        <v>383</v>
      </c>
      <c r="B797" s="376"/>
      <c r="C797" s="376"/>
      <c r="D797" s="376"/>
      <c r="E797" s="376"/>
      <c r="F797" s="426"/>
      <c r="I797" s="104"/>
      <c r="J797" s="381"/>
      <c r="K797" s="381"/>
      <c r="L797" s="381"/>
      <c r="M797" s="381"/>
      <c r="N797" s="381"/>
    </row>
    <row r="798" spans="1:14" ht="12.75">
      <c r="A798" s="108" t="s">
        <v>384</v>
      </c>
      <c r="B798" s="377"/>
      <c r="C798" s="377"/>
      <c r="D798" s="377"/>
      <c r="E798" s="377"/>
      <c r="F798" s="427"/>
      <c r="I798" s="104"/>
      <c r="J798" s="381"/>
      <c r="K798" s="381"/>
      <c r="L798" s="381"/>
      <c r="M798" s="381"/>
      <c r="N798" s="381"/>
    </row>
    <row r="799" spans="1:14" ht="12.75">
      <c r="A799" s="106" t="s">
        <v>385</v>
      </c>
      <c r="B799" s="375">
        <v>66</v>
      </c>
      <c r="C799" s="375">
        <v>0</v>
      </c>
      <c r="D799" s="375">
        <v>0</v>
      </c>
      <c r="E799" s="375">
        <v>8648</v>
      </c>
      <c r="F799" s="425">
        <v>2001</v>
      </c>
      <c r="I799" s="109"/>
      <c r="J799" s="380"/>
      <c r="K799" s="380"/>
      <c r="L799" s="380"/>
      <c r="M799" s="380"/>
      <c r="N799" s="380"/>
    </row>
    <row r="800" spans="1:14" ht="12.75">
      <c r="A800" s="107" t="s">
        <v>386</v>
      </c>
      <c r="B800" s="376"/>
      <c r="C800" s="376"/>
      <c r="D800" s="376"/>
      <c r="E800" s="376"/>
      <c r="F800" s="426"/>
      <c r="I800" s="109"/>
      <c r="J800" s="380"/>
      <c r="K800" s="380"/>
      <c r="L800" s="380"/>
      <c r="M800" s="380"/>
      <c r="N800" s="380"/>
    </row>
    <row r="801" spans="1:14" ht="12.75">
      <c r="A801" s="108" t="s">
        <v>387</v>
      </c>
      <c r="B801" s="377"/>
      <c r="C801" s="377"/>
      <c r="D801" s="377"/>
      <c r="E801" s="377"/>
      <c r="F801" s="427"/>
      <c r="I801" s="109"/>
      <c r="J801" s="380"/>
      <c r="K801" s="380"/>
      <c r="L801" s="380"/>
      <c r="M801" s="380"/>
      <c r="N801" s="380"/>
    </row>
    <row r="802" spans="1:14" ht="12.75">
      <c r="A802" s="106" t="s">
        <v>388</v>
      </c>
      <c r="B802" s="375">
        <v>69</v>
      </c>
      <c r="C802" s="375">
        <v>0</v>
      </c>
      <c r="D802" s="375">
        <v>0</v>
      </c>
      <c r="E802" s="375">
        <v>8417</v>
      </c>
      <c r="F802" s="425">
        <v>2032</v>
      </c>
      <c r="I802" s="104"/>
      <c r="J802" s="381"/>
      <c r="K802" s="381"/>
      <c r="L802" s="381"/>
      <c r="M802" s="381"/>
      <c r="N802" s="381"/>
    </row>
    <row r="803" spans="1:14" ht="12.75">
      <c r="A803" s="107" t="s">
        <v>389</v>
      </c>
      <c r="B803" s="376"/>
      <c r="C803" s="376"/>
      <c r="D803" s="376"/>
      <c r="E803" s="376"/>
      <c r="F803" s="426"/>
      <c r="I803" s="104"/>
      <c r="J803" s="381"/>
      <c r="K803" s="381"/>
      <c r="L803" s="381"/>
      <c r="M803" s="381"/>
      <c r="N803" s="381"/>
    </row>
    <row r="804" spans="1:14" ht="12.75">
      <c r="A804" s="108" t="s">
        <v>390</v>
      </c>
      <c r="B804" s="377"/>
      <c r="C804" s="377"/>
      <c r="D804" s="377"/>
      <c r="E804" s="377"/>
      <c r="F804" s="427"/>
      <c r="I804" s="104"/>
      <c r="J804" s="381"/>
      <c r="K804" s="381"/>
      <c r="L804" s="381"/>
      <c r="M804" s="381"/>
      <c r="N804" s="381"/>
    </row>
    <row r="805" spans="1:14" ht="12.75">
      <c r="A805" s="106" t="s">
        <v>391</v>
      </c>
      <c r="B805" s="375">
        <v>61</v>
      </c>
      <c r="C805" s="375">
        <v>0</v>
      </c>
      <c r="D805" s="375">
        <v>0</v>
      </c>
      <c r="E805" s="375">
        <v>8130</v>
      </c>
      <c r="F805" s="425">
        <v>1966</v>
      </c>
      <c r="I805" s="109"/>
      <c r="J805" s="380"/>
      <c r="K805" s="380"/>
      <c r="L805" s="380"/>
      <c r="M805" s="380"/>
      <c r="N805" s="380"/>
    </row>
    <row r="806" spans="1:14" ht="12.75">
      <c r="A806" s="107" t="s">
        <v>392</v>
      </c>
      <c r="B806" s="376"/>
      <c r="C806" s="376"/>
      <c r="D806" s="376"/>
      <c r="E806" s="376"/>
      <c r="F806" s="426"/>
      <c r="I806" s="109"/>
      <c r="J806" s="380"/>
      <c r="K806" s="380"/>
      <c r="L806" s="380"/>
      <c r="M806" s="380"/>
      <c r="N806" s="380"/>
    </row>
    <row r="807" spans="1:14" ht="12.75">
      <c r="A807" s="108" t="s">
        <v>393</v>
      </c>
      <c r="B807" s="377"/>
      <c r="C807" s="377"/>
      <c r="D807" s="377"/>
      <c r="E807" s="377"/>
      <c r="F807" s="427"/>
      <c r="I807" s="109"/>
      <c r="J807" s="380"/>
      <c r="K807" s="380"/>
      <c r="L807" s="380"/>
      <c r="M807" s="380"/>
      <c r="N807" s="380"/>
    </row>
    <row r="808" spans="1:14" ht="12.75">
      <c r="A808" s="106" t="s">
        <v>394</v>
      </c>
      <c r="B808" s="375">
        <v>62</v>
      </c>
      <c r="C808" s="375">
        <v>0</v>
      </c>
      <c r="D808" s="375">
        <v>0</v>
      </c>
      <c r="E808" s="375">
        <v>8167</v>
      </c>
      <c r="F808" s="425">
        <v>1973</v>
      </c>
      <c r="I808" s="104"/>
      <c r="J808" s="381"/>
      <c r="K808" s="381"/>
      <c r="L808" s="381"/>
      <c r="M808" s="381"/>
      <c r="N808" s="381"/>
    </row>
    <row r="809" spans="1:14" ht="12.75">
      <c r="A809" s="107" t="s">
        <v>395</v>
      </c>
      <c r="B809" s="376"/>
      <c r="C809" s="376"/>
      <c r="D809" s="376"/>
      <c r="E809" s="376"/>
      <c r="F809" s="426"/>
      <c r="I809" s="104"/>
      <c r="J809" s="381"/>
      <c r="K809" s="381"/>
      <c r="L809" s="381"/>
      <c r="M809" s="381"/>
      <c r="N809" s="381"/>
    </row>
    <row r="810" spans="1:14" ht="12.75">
      <c r="A810" s="108" t="s">
        <v>396</v>
      </c>
      <c r="B810" s="377"/>
      <c r="C810" s="377"/>
      <c r="D810" s="377"/>
      <c r="E810" s="377"/>
      <c r="F810" s="427"/>
      <c r="I810" s="104"/>
      <c r="J810" s="381"/>
      <c r="K810" s="381"/>
      <c r="L810" s="381"/>
      <c r="M810" s="381"/>
      <c r="N810" s="381"/>
    </row>
    <row r="811" spans="1:14" ht="12.75">
      <c r="A811" s="106" t="s">
        <v>397</v>
      </c>
      <c r="B811" s="375">
        <v>60</v>
      </c>
      <c r="C811" s="375">
        <v>0</v>
      </c>
      <c r="D811" s="375">
        <v>0</v>
      </c>
      <c r="E811" s="375">
        <v>7760</v>
      </c>
      <c r="F811" s="425">
        <v>1966</v>
      </c>
      <c r="I811" s="109"/>
      <c r="J811" s="380"/>
      <c r="K811" s="380"/>
      <c r="L811" s="380"/>
      <c r="M811" s="380"/>
      <c r="N811" s="380"/>
    </row>
    <row r="812" spans="1:14" ht="12.75">
      <c r="A812" s="107" t="s">
        <v>398</v>
      </c>
      <c r="B812" s="376"/>
      <c r="C812" s="376"/>
      <c r="D812" s="376"/>
      <c r="E812" s="376"/>
      <c r="F812" s="426"/>
      <c r="I812" s="109"/>
      <c r="J812" s="380"/>
      <c r="K812" s="380"/>
      <c r="L812" s="380"/>
      <c r="M812" s="380"/>
      <c r="N812" s="380"/>
    </row>
    <row r="813" spans="1:14" ht="12.75">
      <c r="A813" s="108" t="s">
        <v>399</v>
      </c>
      <c r="B813" s="377"/>
      <c r="C813" s="377"/>
      <c r="D813" s="377"/>
      <c r="E813" s="377"/>
      <c r="F813" s="427"/>
      <c r="I813" s="109"/>
      <c r="J813" s="380"/>
      <c r="K813" s="380"/>
      <c r="L813" s="380"/>
      <c r="M813" s="380"/>
      <c r="N813" s="380"/>
    </row>
    <row r="814" spans="1:14" ht="12.75">
      <c r="A814" s="106" t="s">
        <v>400</v>
      </c>
      <c r="B814" s="375">
        <v>63</v>
      </c>
      <c r="C814" s="375">
        <v>0</v>
      </c>
      <c r="D814" s="375">
        <v>0</v>
      </c>
      <c r="E814" s="375">
        <v>8136</v>
      </c>
      <c r="F814" s="425">
        <v>1985</v>
      </c>
      <c r="I814" s="104"/>
      <c r="J814" s="381"/>
      <c r="K814" s="381"/>
      <c r="L814" s="381"/>
      <c r="M814" s="381"/>
      <c r="N814" s="381"/>
    </row>
    <row r="815" spans="1:14" ht="12.75">
      <c r="A815" s="107" t="s">
        <v>401</v>
      </c>
      <c r="B815" s="376"/>
      <c r="C815" s="376"/>
      <c r="D815" s="376"/>
      <c r="E815" s="376"/>
      <c r="F815" s="426"/>
      <c r="I815" s="104"/>
      <c r="J815" s="381"/>
      <c r="K815" s="381"/>
      <c r="L815" s="381"/>
      <c r="M815" s="381"/>
      <c r="N815" s="381"/>
    </row>
    <row r="816" spans="1:14" ht="12.75">
      <c r="A816" s="108" t="s">
        <v>402</v>
      </c>
      <c r="B816" s="377"/>
      <c r="C816" s="377"/>
      <c r="D816" s="377"/>
      <c r="E816" s="377"/>
      <c r="F816" s="427"/>
      <c r="I816" s="104"/>
      <c r="J816" s="381"/>
      <c r="K816" s="381"/>
      <c r="L816" s="381"/>
      <c r="M816" s="381"/>
      <c r="N816" s="381"/>
    </row>
    <row r="817" spans="1:14" ht="12.75">
      <c r="A817" s="307" t="s">
        <v>403</v>
      </c>
      <c r="B817" s="308">
        <v>1</v>
      </c>
      <c r="C817" s="308">
        <v>1</v>
      </c>
      <c r="D817" s="308">
        <v>0</v>
      </c>
      <c r="E817" s="308">
        <v>4200</v>
      </c>
      <c r="F817" s="309">
        <v>869</v>
      </c>
      <c r="I817" s="109"/>
      <c r="J817" s="290"/>
      <c r="K817" s="290"/>
      <c r="L817" s="290"/>
      <c r="M817" s="290"/>
      <c r="N817" s="290"/>
    </row>
    <row r="818" spans="1:14" ht="12.75">
      <c r="A818" s="307" t="s">
        <v>404</v>
      </c>
      <c r="B818" s="308">
        <v>1</v>
      </c>
      <c r="C818" s="308">
        <v>1</v>
      </c>
      <c r="D818" s="308">
        <v>0</v>
      </c>
      <c r="E818" s="308">
        <v>3577</v>
      </c>
      <c r="F818" s="309">
        <v>906</v>
      </c>
      <c r="I818" s="104"/>
      <c r="J818" s="105"/>
      <c r="K818" s="105"/>
      <c r="L818" s="105"/>
      <c r="M818" s="105"/>
      <c r="N818" s="105"/>
    </row>
    <row r="819" spans="1:14" ht="12.75">
      <c r="A819" s="307" t="s">
        <v>405</v>
      </c>
      <c r="B819" s="308">
        <v>1</v>
      </c>
      <c r="C819" s="308">
        <v>1</v>
      </c>
      <c r="D819" s="308">
        <v>0</v>
      </c>
      <c r="E819" s="308">
        <v>13100</v>
      </c>
      <c r="F819" s="309">
        <v>2088</v>
      </c>
      <c r="I819" s="109"/>
      <c r="J819" s="290"/>
      <c r="K819" s="290"/>
      <c r="L819" s="290"/>
      <c r="M819" s="290"/>
      <c r="N819" s="290"/>
    </row>
    <row r="820" spans="1:14" ht="12.75">
      <c r="A820" s="307" t="s">
        <v>406</v>
      </c>
      <c r="B820" s="308">
        <v>285</v>
      </c>
      <c r="C820" s="308">
        <v>284</v>
      </c>
      <c r="D820" s="308">
        <v>0</v>
      </c>
      <c r="E820" s="308">
        <v>26773</v>
      </c>
      <c r="F820" s="309">
        <v>6571</v>
      </c>
      <c r="I820" s="104"/>
      <c r="J820" s="105"/>
      <c r="K820" s="105"/>
      <c r="L820" s="105"/>
      <c r="M820" s="105"/>
      <c r="N820" s="105"/>
    </row>
    <row r="821" spans="1:14" ht="12.75">
      <c r="A821" s="106" t="s">
        <v>407</v>
      </c>
      <c r="B821" s="375">
        <v>66</v>
      </c>
      <c r="C821" s="375">
        <v>0</v>
      </c>
      <c r="D821" s="375">
        <v>0</v>
      </c>
      <c r="E821" s="375">
        <v>10574</v>
      </c>
      <c r="F821" s="425">
        <v>2659</v>
      </c>
      <c r="I821" s="109"/>
      <c r="J821" s="380"/>
      <c r="K821" s="380"/>
      <c r="L821" s="380"/>
      <c r="M821" s="380"/>
      <c r="N821" s="380"/>
    </row>
    <row r="822" spans="1:14" ht="12.75">
      <c r="A822" s="107" t="s">
        <v>408</v>
      </c>
      <c r="B822" s="376"/>
      <c r="C822" s="376"/>
      <c r="D822" s="376"/>
      <c r="E822" s="376"/>
      <c r="F822" s="426"/>
      <c r="I822" s="109"/>
      <c r="J822" s="380"/>
      <c r="K822" s="380"/>
      <c r="L822" s="380"/>
      <c r="M822" s="380"/>
      <c r="N822" s="380"/>
    </row>
    <row r="823" spans="1:14" ht="12.75">
      <c r="A823" s="108" t="s">
        <v>409</v>
      </c>
      <c r="B823" s="377"/>
      <c r="C823" s="377"/>
      <c r="D823" s="377"/>
      <c r="E823" s="377"/>
      <c r="F823" s="427"/>
      <c r="I823" s="109"/>
      <c r="J823" s="380"/>
      <c r="K823" s="380"/>
      <c r="L823" s="380"/>
      <c r="M823" s="380"/>
      <c r="N823" s="380"/>
    </row>
    <row r="824" spans="1:14" ht="12.75">
      <c r="A824" s="307" t="s">
        <v>410</v>
      </c>
      <c r="B824" s="308">
        <v>31</v>
      </c>
      <c r="C824" s="308">
        <v>0</v>
      </c>
      <c r="D824" s="308">
        <v>0</v>
      </c>
      <c r="E824" s="308">
        <v>3876</v>
      </c>
      <c r="F824" s="309">
        <v>970</v>
      </c>
      <c r="I824" s="104"/>
      <c r="J824" s="105"/>
      <c r="K824" s="105"/>
      <c r="L824" s="105"/>
      <c r="M824" s="105"/>
      <c r="N824" s="105"/>
    </row>
    <row r="825" spans="1:14" ht="12.75">
      <c r="A825" s="307" t="s">
        <v>411</v>
      </c>
      <c r="B825" s="308">
        <v>30</v>
      </c>
      <c r="C825" s="308">
        <v>0</v>
      </c>
      <c r="D825" s="308">
        <v>0</v>
      </c>
      <c r="E825" s="308">
        <v>3780</v>
      </c>
      <c r="F825" s="309">
        <v>951</v>
      </c>
      <c r="I825" s="109"/>
      <c r="J825" s="290"/>
      <c r="K825" s="290"/>
      <c r="L825" s="290"/>
      <c r="M825" s="290"/>
      <c r="N825" s="290"/>
    </row>
    <row r="826" spans="1:14" ht="12.75">
      <c r="A826" s="307" t="s">
        <v>412</v>
      </c>
      <c r="B826" s="308">
        <v>30</v>
      </c>
      <c r="C826" s="308">
        <v>30</v>
      </c>
      <c r="D826" s="308">
        <v>0</v>
      </c>
      <c r="E826" s="308">
        <v>3780</v>
      </c>
      <c r="F826" s="309">
        <v>957</v>
      </c>
      <c r="I826" s="104"/>
      <c r="J826" s="105"/>
      <c r="K826" s="105"/>
      <c r="L826" s="105"/>
      <c r="M826" s="105"/>
      <c r="N826" s="105"/>
    </row>
    <row r="827" spans="1:14" ht="12.75">
      <c r="A827" s="307" t="s">
        <v>413</v>
      </c>
      <c r="B827" s="308">
        <v>31</v>
      </c>
      <c r="C827" s="308">
        <v>31</v>
      </c>
      <c r="D827" s="308">
        <v>0</v>
      </c>
      <c r="E827" s="308">
        <v>3824</v>
      </c>
      <c r="F827" s="309">
        <v>966</v>
      </c>
      <c r="I827" s="109"/>
      <c r="J827" s="290"/>
      <c r="K827" s="290"/>
      <c r="L827" s="290"/>
      <c r="M827" s="290"/>
      <c r="N827" s="290"/>
    </row>
    <row r="828" spans="1:14" ht="12.75">
      <c r="A828" s="307" t="s">
        <v>414</v>
      </c>
      <c r="B828" s="308">
        <v>31</v>
      </c>
      <c r="C828" s="308">
        <v>0</v>
      </c>
      <c r="D828" s="308">
        <v>0</v>
      </c>
      <c r="E828" s="308">
        <v>3827</v>
      </c>
      <c r="F828" s="309">
        <v>964</v>
      </c>
      <c r="I828" s="104"/>
      <c r="J828" s="105"/>
      <c r="K828" s="105"/>
      <c r="L828" s="105"/>
      <c r="M828" s="105"/>
      <c r="N828" s="105"/>
    </row>
    <row r="829" spans="1:14" ht="12.75">
      <c r="A829" s="307" t="s">
        <v>415</v>
      </c>
      <c r="B829" s="308">
        <v>35</v>
      </c>
      <c r="C829" s="308">
        <v>0</v>
      </c>
      <c r="D829" s="308">
        <v>0</v>
      </c>
      <c r="E829" s="308">
        <v>4618</v>
      </c>
      <c r="F829" s="309">
        <v>1009</v>
      </c>
      <c r="I829" s="109"/>
      <c r="J829" s="290"/>
      <c r="K829" s="290"/>
      <c r="L829" s="290"/>
      <c r="M829" s="290"/>
      <c r="N829" s="290"/>
    </row>
    <row r="830" spans="1:14" ht="12.75">
      <c r="A830" s="307" t="s">
        <v>416</v>
      </c>
      <c r="B830" s="308">
        <v>61</v>
      </c>
      <c r="C830" s="308">
        <v>0</v>
      </c>
      <c r="D830" s="308">
        <v>0</v>
      </c>
      <c r="E830" s="308">
        <v>8796</v>
      </c>
      <c r="F830" s="309">
        <v>2218</v>
      </c>
      <c r="I830" s="104"/>
      <c r="J830" s="105"/>
      <c r="K830" s="105"/>
      <c r="L830" s="105"/>
      <c r="M830" s="105"/>
      <c r="N830" s="105"/>
    </row>
    <row r="831" spans="1:14" ht="12.75">
      <c r="A831" s="307" t="s">
        <v>417</v>
      </c>
      <c r="B831" s="308">
        <v>62</v>
      </c>
      <c r="C831" s="308">
        <v>0</v>
      </c>
      <c r="D831" s="308">
        <v>0</v>
      </c>
      <c r="E831" s="308">
        <v>8919</v>
      </c>
      <c r="F831" s="309">
        <v>2221</v>
      </c>
      <c r="I831" s="109"/>
      <c r="J831" s="290"/>
      <c r="K831" s="290"/>
      <c r="L831" s="290"/>
      <c r="M831" s="290"/>
      <c r="N831" s="290"/>
    </row>
    <row r="832" spans="1:14" ht="12.75">
      <c r="A832" s="307" t="s">
        <v>418</v>
      </c>
      <c r="B832" s="308">
        <v>63</v>
      </c>
      <c r="C832" s="308">
        <v>0</v>
      </c>
      <c r="D832" s="308">
        <v>0</v>
      </c>
      <c r="E832" s="308">
        <v>8954</v>
      </c>
      <c r="F832" s="309">
        <v>2233</v>
      </c>
      <c r="I832" s="104"/>
      <c r="J832" s="105"/>
      <c r="K832" s="105"/>
      <c r="L832" s="105"/>
      <c r="M832" s="105"/>
      <c r="N832" s="105"/>
    </row>
    <row r="833" spans="1:14" ht="12.75">
      <c r="A833" s="307" t="s">
        <v>419</v>
      </c>
      <c r="B833" s="308">
        <v>60</v>
      </c>
      <c r="C833" s="308">
        <v>0</v>
      </c>
      <c r="D833" s="308">
        <v>0</v>
      </c>
      <c r="E833" s="308">
        <v>8760</v>
      </c>
      <c r="F833" s="309">
        <v>2216</v>
      </c>
      <c r="I833" s="109"/>
      <c r="J833" s="290"/>
      <c r="K833" s="290"/>
      <c r="L833" s="290"/>
      <c r="M833" s="290"/>
      <c r="N833" s="290"/>
    </row>
    <row r="834" spans="1:14" ht="12.75">
      <c r="A834" s="307" t="s">
        <v>420</v>
      </c>
      <c r="B834" s="308">
        <v>30</v>
      </c>
      <c r="C834" s="308">
        <v>0</v>
      </c>
      <c r="D834" s="308">
        <v>0</v>
      </c>
      <c r="E834" s="308">
        <v>3780</v>
      </c>
      <c r="F834" s="309">
        <v>953</v>
      </c>
      <c r="I834" s="104"/>
      <c r="J834" s="105"/>
      <c r="K834" s="105"/>
      <c r="L834" s="105"/>
      <c r="M834" s="105"/>
      <c r="N834" s="105"/>
    </row>
    <row r="835" spans="1:14" ht="12.75">
      <c r="A835" s="307" t="s">
        <v>421</v>
      </c>
      <c r="B835" s="308">
        <v>30</v>
      </c>
      <c r="C835" s="308">
        <v>0</v>
      </c>
      <c r="D835" s="308">
        <v>0</v>
      </c>
      <c r="E835" s="308">
        <v>3780</v>
      </c>
      <c r="F835" s="309">
        <v>957</v>
      </c>
      <c r="I835" s="109"/>
      <c r="J835" s="290"/>
      <c r="K835" s="290"/>
      <c r="L835" s="290"/>
      <c r="M835" s="290"/>
      <c r="N835" s="290"/>
    </row>
    <row r="836" spans="1:14" ht="12.75">
      <c r="A836" s="307" t="s">
        <v>422</v>
      </c>
      <c r="B836" s="308">
        <v>30</v>
      </c>
      <c r="C836" s="308">
        <v>0</v>
      </c>
      <c r="D836" s="308">
        <v>0</v>
      </c>
      <c r="E836" s="308">
        <v>3780</v>
      </c>
      <c r="F836" s="309">
        <v>957</v>
      </c>
      <c r="I836" s="104"/>
      <c r="J836" s="105"/>
      <c r="K836" s="105"/>
      <c r="L836" s="105"/>
      <c r="M836" s="105"/>
      <c r="N836" s="105"/>
    </row>
    <row r="837" spans="1:14" ht="12.75">
      <c r="A837" s="307" t="s">
        <v>423</v>
      </c>
      <c r="B837" s="308">
        <v>31</v>
      </c>
      <c r="C837" s="308">
        <v>31</v>
      </c>
      <c r="D837" s="308">
        <v>0</v>
      </c>
      <c r="E837" s="308">
        <v>5058</v>
      </c>
      <c r="F837" s="309">
        <v>1142</v>
      </c>
      <c r="I837" s="109"/>
      <c r="J837" s="290"/>
      <c r="K837" s="290"/>
      <c r="L837" s="290"/>
      <c r="M837" s="290"/>
      <c r="N837" s="290"/>
    </row>
    <row r="838" spans="1:14" ht="12.75">
      <c r="A838" s="307" t="s">
        <v>424</v>
      </c>
      <c r="B838" s="308">
        <v>32</v>
      </c>
      <c r="C838" s="308">
        <v>32</v>
      </c>
      <c r="D838" s="308">
        <v>0</v>
      </c>
      <c r="E838" s="308">
        <v>5093</v>
      </c>
      <c r="F838" s="309">
        <v>1144</v>
      </c>
      <c r="I838" s="104"/>
      <c r="J838" s="105"/>
      <c r="K838" s="105"/>
      <c r="L838" s="105"/>
      <c r="M838" s="105"/>
      <c r="N838" s="105"/>
    </row>
    <row r="839" spans="1:14" ht="12.75">
      <c r="A839" s="307" t="s">
        <v>425</v>
      </c>
      <c r="B839" s="308">
        <v>31</v>
      </c>
      <c r="C839" s="308">
        <v>31</v>
      </c>
      <c r="D839" s="308">
        <v>0</v>
      </c>
      <c r="E839" s="308">
        <v>5062</v>
      </c>
      <c r="F839" s="309">
        <v>1145</v>
      </c>
      <c r="I839" s="109"/>
      <c r="J839" s="290"/>
      <c r="K839" s="290"/>
      <c r="L839" s="290"/>
      <c r="M839" s="290"/>
      <c r="N839" s="290"/>
    </row>
    <row r="840" spans="1:14" ht="12.75">
      <c r="A840" s="307" t="s">
        <v>426</v>
      </c>
      <c r="B840" s="308">
        <v>1</v>
      </c>
      <c r="C840" s="308">
        <v>1</v>
      </c>
      <c r="D840" s="308">
        <v>0</v>
      </c>
      <c r="E840" s="308">
        <v>2169</v>
      </c>
      <c r="F840" s="309">
        <v>449</v>
      </c>
      <c r="I840" s="104"/>
      <c r="J840" s="105"/>
      <c r="K840" s="105"/>
      <c r="L840" s="105"/>
      <c r="M840" s="105"/>
      <c r="N840" s="105"/>
    </row>
    <row r="841" spans="1:14" ht="12.75">
      <c r="A841" s="307" t="s">
        <v>427</v>
      </c>
      <c r="B841" s="308">
        <v>1</v>
      </c>
      <c r="C841" s="308">
        <v>1</v>
      </c>
      <c r="D841" s="308">
        <v>0</v>
      </c>
      <c r="E841" s="308">
        <v>20689</v>
      </c>
      <c r="F841" s="309">
        <v>5238</v>
      </c>
      <c r="I841" s="109"/>
      <c r="J841" s="290"/>
      <c r="K841" s="290"/>
      <c r="L841" s="290"/>
      <c r="M841" s="290"/>
      <c r="N841" s="290"/>
    </row>
    <row r="842" spans="1:14" ht="12.75">
      <c r="A842" s="307" t="s">
        <v>428</v>
      </c>
      <c r="B842" s="308">
        <v>1</v>
      </c>
      <c r="C842" s="308">
        <v>1</v>
      </c>
      <c r="D842" s="308">
        <v>0</v>
      </c>
      <c r="E842" s="308">
        <v>2550</v>
      </c>
      <c r="F842" s="309">
        <v>646</v>
      </c>
      <c r="I842" s="104"/>
      <c r="J842" s="105"/>
      <c r="K842" s="105"/>
      <c r="L842" s="105"/>
      <c r="M842" s="105"/>
      <c r="N842" s="105"/>
    </row>
    <row r="843" spans="1:14" ht="12.75">
      <c r="A843" s="307" t="s">
        <v>429</v>
      </c>
      <c r="B843" s="308">
        <v>1</v>
      </c>
      <c r="C843" s="308">
        <v>1</v>
      </c>
      <c r="D843" s="308">
        <v>0</v>
      </c>
      <c r="E843" s="308">
        <v>3254</v>
      </c>
      <c r="F843" s="309">
        <v>674</v>
      </c>
      <c r="I843" s="109"/>
      <c r="J843" s="290"/>
      <c r="K843" s="290"/>
      <c r="L843" s="290"/>
      <c r="M843" s="290"/>
      <c r="N843" s="290"/>
    </row>
    <row r="844" spans="1:14" ht="12.75">
      <c r="A844" s="307" t="s">
        <v>430</v>
      </c>
      <c r="B844" s="308">
        <v>1</v>
      </c>
      <c r="C844" s="308">
        <v>1</v>
      </c>
      <c r="D844" s="308">
        <v>0</v>
      </c>
      <c r="E844" s="308">
        <v>19060</v>
      </c>
      <c r="F844" s="309">
        <v>4826</v>
      </c>
      <c r="I844" s="104"/>
      <c r="J844" s="105"/>
      <c r="K844" s="105"/>
      <c r="L844" s="105"/>
      <c r="M844" s="105"/>
      <c r="N844" s="105"/>
    </row>
    <row r="845" spans="1:14" ht="12.75">
      <c r="A845" s="307" t="s">
        <v>431</v>
      </c>
      <c r="B845" s="308">
        <v>1</v>
      </c>
      <c r="C845" s="308">
        <v>1</v>
      </c>
      <c r="D845" s="308">
        <v>0</v>
      </c>
      <c r="E845" s="308">
        <v>22653</v>
      </c>
      <c r="F845" s="309">
        <v>5736</v>
      </c>
      <c r="I845" s="109"/>
      <c r="J845" s="290"/>
      <c r="K845" s="290"/>
      <c r="L845" s="290"/>
      <c r="M845" s="290"/>
      <c r="N845" s="290"/>
    </row>
    <row r="846" spans="1:14" ht="12.75">
      <c r="A846" s="307" t="s">
        <v>432</v>
      </c>
      <c r="B846" s="308">
        <v>1</v>
      </c>
      <c r="C846" s="308">
        <v>1</v>
      </c>
      <c r="D846" s="308">
        <v>0</v>
      </c>
      <c r="E846" s="308">
        <v>5338</v>
      </c>
      <c r="F846" s="309">
        <v>1105</v>
      </c>
      <c r="I846" s="104"/>
      <c r="J846" s="105"/>
      <c r="K846" s="105"/>
      <c r="L846" s="105"/>
      <c r="M846" s="105"/>
      <c r="N846" s="105"/>
    </row>
    <row r="847" spans="1:14" ht="12.75">
      <c r="A847" s="307" t="s">
        <v>433</v>
      </c>
      <c r="B847" s="308">
        <v>2</v>
      </c>
      <c r="C847" s="308">
        <v>0</v>
      </c>
      <c r="D847" s="308">
        <v>0</v>
      </c>
      <c r="E847" s="308">
        <v>3095</v>
      </c>
      <c r="F847" s="309">
        <v>641</v>
      </c>
      <c r="I847" s="109"/>
      <c r="J847" s="290"/>
      <c r="K847" s="290"/>
      <c r="L847" s="290"/>
      <c r="M847" s="290"/>
      <c r="N847" s="290"/>
    </row>
    <row r="848" spans="1:14" ht="12.75">
      <c r="A848" s="307" t="s">
        <v>434</v>
      </c>
      <c r="B848" s="308">
        <v>1</v>
      </c>
      <c r="C848" s="308">
        <v>1</v>
      </c>
      <c r="D848" s="308">
        <v>0</v>
      </c>
      <c r="E848" s="308">
        <v>14620</v>
      </c>
      <c r="F848" s="309">
        <v>3702</v>
      </c>
      <c r="I848" s="104"/>
      <c r="J848" s="105"/>
      <c r="K848" s="105"/>
      <c r="L848" s="105"/>
      <c r="M848" s="105"/>
      <c r="N848" s="105"/>
    </row>
    <row r="849" spans="1:14" ht="12.75">
      <c r="A849" s="307" t="s">
        <v>435</v>
      </c>
      <c r="B849" s="308">
        <v>103</v>
      </c>
      <c r="C849" s="308">
        <v>103</v>
      </c>
      <c r="D849" s="308">
        <v>0</v>
      </c>
      <c r="E849" s="308">
        <v>9377</v>
      </c>
      <c r="F849" s="309">
        <v>2355</v>
      </c>
      <c r="I849" s="109"/>
      <c r="J849" s="290"/>
      <c r="K849" s="290"/>
      <c r="L849" s="290"/>
      <c r="M849" s="290"/>
      <c r="N849" s="290"/>
    </row>
    <row r="850" spans="1:14" ht="12.75">
      <c r="A850" s="106" t="s">
        <v>436</v>
      </c>
      <c r="B850" s="375">
        <v>451</v>
      </c>
      <c r="C850" s="375">
        <v>130</v>
      </c>
      <c r="D850" s="375">
        <v>0</v>
      </c>
      <c r="E850" s="375">
        <v>61190.7</v>
      </c>
      <c r="F850" s="425">
        <v>14367</v>
      </c>
      <c r="I850" s="104"/>
      <c r="J850" s="381"/>
      <c r="K850" s="381"/>
      <c r="L850" s="381"/>
      <c r="M850" s="381"/>
      <c r="N850" s="381"/>
    </row>
    <row r="851" spans="1:14" ht="12.75">
      <c r="A851" s="107" t="s">
        <v>437</v>
      </c>
      <c r="B851" s="376"/>
      <c r="C851" s="376"/>
      <c r="D851" s="376"/>
      <c r="E851" s="376"/>
      <c r="F851" s="426"/>
      <c r="I851" s="104"/>
      <c r="J851" s="381"/>
      <c r="K851" s="381"/>
      <c r="L851" s="381"/>
      <c r="M851" s="381"/>
      <c r="N851" s="381"/>
    </row>
    <row r="852" spans="1:14" ht="12.75">
      <c r="A852" s="107" t="s">
        <v>438</v>
      </c>
      <c r="B852" s="376"/>
      <c r="C852" s="376"/>
      <c r="D852" s="376"/>
      <c r="E852" s="376"/>
      <c r="F852" s="426"/>
      <c r="I852" s="104"/>
      <c r="J852" s="381"/>
      <c r="K852" s="381"/>
      <c r="L852" s="381"/>
      <c r="M852" s="381"/>
      <c r="N852" s="381"/>
    </row>
    <row r="853" spans="1:14" ht="12.75">
      <c r="A853" s="107" t="s">
        <v>439</v>
      </c>
      <c r="B853" s="376"/>
      <c r="C853" s="376"/>
      <c r="D853" s="376"/>
      <c r="E853" s="376"/>
      <c r="F853" s="426"/>
      <c r="I853" s="104"/>
      <c r="J853" s="381"/>
      <c r="K853" s="381"/>
      <c r="L853" s="381"/>
      <c r="M853" s="381"/>
      <c r="N853" s="381"/>
    </row>
    <row r="854" spans="1:14" ht="12.75">
      <c r="A854" s="107" t="s">
        <v>440</v>
      </c>
      <c r="B854" s="376"/>
      <c r="C854" s="376"/>
      <c r="D854" s="376"/>
      <c r="E854" s="376"/>
      <c r="F854" s="426"/>
      <c r="I854" s="104"/>
      <c r="J854" s="381"/>
      <c r="K854" s="381"/>
      <c r="L854" s="381"/>
      <c r="M854" s="381"/>
      <c r="N854" s="381"/>
    </row>
    <row r="855" spans="1:14" ht="12.75">
      <c r="A855" s="107" t="s">
        <v>441</v>
      </c>
      <c r="B855" s="376"/>
      <c r="C855" s="376"/>
      <c r="D855" s="376"/>
      <c r="E855" s="376"/>
      <c r="F855" s="426"/>
      <c r="I855" s="104"/>
      <c r="J855" s="381"/>
      <c r="K855" s="381"/>
      <c r="L855" s="381"/>
      <c r="M855" s="381"/>
      <c r="N855" s="381"/>
    </row>
    <row r="856" spans="1:14" ht="12.75">
      <c r="A856" s="107" t="s">
        <v>442</v>
      </c>
      <c r="B856" s="376"/>
      <c r="C856" s="376"/>
      <c r="D856" s="376"/>
      <c r="E856" s="376"/>
      <c r="F856" s="426"/>
      <c r="I856" s="104"/>
      <c r="J856" s="381"/>
      <c r="K856" s="381"/>
      <c r="L856" s="381"/>
      <c r="M856" s="381"/>
      <c r="N856" s="381"/>
    </row>
    <row r="857" spans="1:14" ht="12.75">
      <c r="A857" s="107" t="s">
        <v>443</v>
      </c>
      <c r="B857" s="376"/>
      <c r="C857" s="376"/>
      <c r="D857" s="376"/>
      <c r="E857" s="376"/>
      <c r="F857" s="426"/>
      <c r="I857" s="104"/>
      <c r="J857" s="381"/>
      <c r="K857" s="381"/>
      <c r="L857" s="381"/>
      <c r="M857" s="381"/>
      <c r="N857" s="381"/>
    </row>
    <row r="858" spans="1:14" ht="12.75">
      <c r="A858" s="107" t="s">
        <v>444</v>
      </c>
      <c r="B858" s="376"/>
      <c r="C858" s="376"/>
      <c r="D858" s="376"/>
      <c r="E858" s="376"/>
      <c r="F858" s="426"/>
      <c r="I858" s="104"/>
      <c r="J858" s="381"/>
      <c r="K858" s="381"/>
      <c r="L858" s="381"/>
      <c r="M858" s="381"/>
      <c r="N858" s="381"/>
    </row>
    <row r="859" spans="1:14" ht="12.75">
      <c r="A859" s="107" t="s">
        <v>445</v>
      </c>
      <c r="B859" s="376"/>
      <c r="C859" s="376"/>
      <c r="D859" s="376"/>
      <c r="E859" s="376"/>
      <c r="F859" s="426"/>
      <c r="I859" s="104"/>
      <c r="J859" s="381"/>
      <c r="K859" s="381"/>
      <c r="L859" s="381"/>
      <c r="M859" s="381"/>
      <c r="N859" s="381"/>
    </row>
    <row r="860" spans="1:14" ht="12.75">
      <c r="A860" s="107" t="s">
        <v>446</v>
      </c>
      <c r="B860" s="376"/>
      <c r="C860" s="376"/>
      <c r="D860" s="376"/>
      <c r="E860" s="376"/>
      <c r="F860" s="426"/>
      <c r="I860" s="104"/>
      <c r="J860" s="381"/>
      <c r="K860" s="381"/>
      <c r="L860" s="381"/>
      <c r="M860" s="381"/>
      <c r="N860" s="381"/>
    </row>
    <row r="861" spans="1:14" ht="12.75">
      <c r="A861" s="107" t="s">
        <v>447</v>
      </c>
      <c r="B861" s="376"/>
      <c r="C861" s="376"/>
      <c r="D861" s="376"/>
      <c r="E861" s="376"/>
      <c r="F861" s="426"/>
      <c r="I861" s="104"/>
      <c r="J861" s="381"/>
      <c r="K861" s="381"/>
      <c r="L861" s="381"/>
      <c r="M861" s="381"/>
      <c r="N861" s="381"/>
    </row>
    <row r="862" spans="1:14" ht="12.75">
      <c r="A862" s="107" t="s">
        <v>448</v>
      </c>
      <c r="B862" s="376"/>
      <c r="C862" s="376"/>
      <c r="D862" s="376"/>
      <c r="E862" s="376"/>
      <c r="F862" s="426"/>
      <c r="I862" s="104"/>
      <c r="J862" s="381"/>
      <c r="K862" s="381"/>
      <c r="L862" s="381"/>
      <c r="M862" s="381"/>
      <c r="N862" s="381"/>
    </row>
    <row r="863" spans="1:14" ht="12.75">
      <c r="A863" s="107" t="s">
        <v>449</v>
      </c>
      <c r="B863" s="376"/>
      <c r="C863" s="376"/>
      <c r="D863" s="376"/>
      <c r="E863" s="376"/>
      <c r="F863" s="426"/>
      <c r="I863" s="104"/>
      <c r="J863" s="381"/>
      <c r="K863" s="381"/>
      <c r="L863" s="381"/>
      <c r="M863" s="381"/>
      <c r="N863" s="381"/>
    </row>
    <row r="864" spans="1:14" ht="12.75">
      <c r="A864" s="107" t="s">
        <v>450</v>
      </c>
      <c r="B864" s="376"/>
      <c r="C864" s="376"/>
      <c r="D864" s="376"/>
      <c r="E864" s="376"/>
      <c r="F864" s="426"/>
      <c r="I864" s="104"/>
      <c r="J864" s="381"/>
      <c r="K864" s="381"/>
      <c r="L864" s="381"/>
      <c r="M864" s="381"/>
      <c r="N864" s="381"/>
    </row>
    <row r="865" spans="1:14" ht="12.75">
      <c r="A865" s="107" t="s">
        <v>451</v>
      </c>
      <c r="B865" s="376"/>
      <c r="C865" s="376"/>
      <c r="D865" s="376"/>
      <c r="E865" s="376"/>
      <c r="F865" s="426"/>
      <c r="I865" s="104"/>
      <c r="J865" s="381"/>
      <c r="K865" s="381"/>
      <c r="L865" s="381"/>
      <c r="M865" s="381"/>
      <c r="N865" s="381"/>
    </row>
    <row r="866" spans="1:14" ht="12.75">
      <c r="A866" s="108" t="s">
        <v>452</v>
      </c>
      <c r="B866" s="377"/>
      <c r="C866" s="377"/>
      <c r="D866" s="377"/>
      <c r="E866" s="377"/>
      <c r="F866" s="427"/>
      <c r="I866" s="104"/>
      <c r="J866" s="381"/>
      <c r="K866" s="381"/>
      <c r="L866" s="381"/>
      <c r="M866" s="381"/>
      <c r="N866" s="381"/>
    </row>
    <row r="867" spans="1:14" ht="12.75">
      <c r="A867" s="307" t="s">
        <v>453</v>
      </c>
      <c r="B867" s="308">
        <v>281</v>
      </c>
      <c r="C867" s="308">
        <v>280</v>
      </c>
      <c r="D867" s="308">
        <v>0</v>
      </c>
      <c r="E867" s="308">
        <v>23493</v>
      </c>
      <c r="F867" s="309">
        <v>5941</v>
      </c>
      <c r="I867" s="109"/>
      <c r="J867" s="290"/>
      <c r="K867" s="290"/>
      <c r="L867" s="290"/>
      <c r="M867" s="290"/>
      <c r="N867" s="290"/>
    </row>
    <row r="868" spans="1:14" ht="12.75">
      <c r="A868" s="106" t="s">
        <v>454</v>
      </c>
      <c r="B868" s="375">
        <v>536</v>
      </c>
      <c r="C868" s="375">
        <v>103</v>
      </c>
      <c r="D868" s="375">
        <v>0</v>
      </c>
      <c r="E868" s="375">
        <v>75865</v>
      </c>
      <c r="F868" s="425">
        <v>19069</v>
      </c>
      <c r="I868" s="104"/>
      <c r="J868" s="381"/>
      <c r="K868" s="381"/>
      <c r="L868" s="381"/>
      <c r="M868" s="381"/>
      <c r="N868" s="381"/>
    </row>
    <row r="869" spans="1:14" ht="12.75">
      <c r="A869" s="107" t="s">
        <v>455</v>
      </c>
      <c r="B869" s="376"/>
      <c r="C869" s="376"/>
      <c r="D869" s="376"/>
      <c r="E869" s="376"/>
      <c r="F869" s="426"/>
      <c r="I869" s="104"/>
      <c r="J869" s="381"/>
      <c r="K869" s="381"/>
      <c r="L869" s="381"/>
      <c r="M869" s="381"/>
      <c r="N869" s="381"/>
    </row>
    <row r="870" spans="1:14" ht="12.75">
      <c r="A870" s="107" t="s">
        <v>456</v>
      </c>
      <c r="B870" s="376"/>
      <c r="C870" s="376"/>
      <c r="D870" s="376"/>
      <c r="E870" s="376"/>
      <c r="F870" s="426"/>
      <c r="I870" s="104"/>
      <c r="J870" s="381"/>
      <c r="K870" s="381"/>
      <c r="L870" s="381"/>
      <c r="M870" s="381"/>
      <c r="N870" s="381"/>
    </row>
    <row r="871" spans="1:14" ht="12.75">
      <c r="A871" s="107" t="s">
        <v>457</v>
      </c>
      <c r="B871" s="376"/>
      <c r="C871" s="376"/>
      <c r="D871" s="376"/>
      <c r="E871" s="376"/>
      <c r="F871" s="426"/>
      <c r="I871" s="104"/>
      <c r="J871" s="381"/>
      <c r="K871" s="381"/>
      <c r="L871" s="381"/>
      <c r="M871" s="381"/>
      <c r="N871" s="381"/>
    </row>
    <row r="872" spans="1:14" ht="12.75">
      <c r="A872" s="107" t="s">
        <v>458</v>
      </c>
      <c r="B872" s="376"/>
      <c r="C872" s="376"/>
      <c r="D872" s="376"/>
      <c r="E872" s="376"/>
      <c r="F872" s="426"/>
      <c r="I872" s="104"/>
      <c r="J872" s="381"/>
      <c r="K872" s="381"/>
      <c r="L872" s="381"/>
      <c r="M872" s="381"/>
      <c r="N872" s="381"/>
    </row>
    <row r="873" spans="1:14" ht="12.75">
      <c r="A873" s="107" t="s">
        <v>459</v>
      </c>
      <c r="B873" s="376"/>
      <c r="C873" s="376"/>
      <c r="D873" s="376"/>
      <c r="E873" s="376"/>
      <c r="F873" s="426"/>
      <c r="I873" s="104"/>
      <c r="J873" s="381"/>
      <c r="K873" s="381"/>
      <c r="L873" s="381"/>
      <c r="M873" s="381"/>
      <c r="N873" s="381"/>
    </row>
    <row r="874" spans="1:14" ht="12.75">
      <c r="A874" s="107" t="s">
        <v>460</v>
      </c>
      <c r="B874" s="376"/>
      <c r="C874" s="376"/>
      <c r="D874" s="376"/>
      <c r="E874" s="376"/>
      <c r="F874" s="426"/>
      <c r="I874" s="104"/>
      <c r="J874" s="381"/>
      <c r="K874" s="381"/>
      <c r="L874" s="381"/>
      <c r="M874" s="381"/>
      <c r="N874" s="381"/>
    </row>
    <row r="875" spans="1:14" ht="12.75">
      <c r="A875" s="107" t="s">
        <v>461</v>
      </c>
      <c r="B875" s="376"/>
      <c r="C875" s="376"/>
      <c r="D875" s="376"/>
      <c r="E875" s="376"/>
      <c r="F875" s="426"/>
      <c r="I875" s="104"/>
      <c r="J875" s="381"/>
      <c r="K875" s="381"/>
      <c r="L875" s="381"/>
      <c r="M875" s="381"/>
      <c r="N875" s="381"/>
    </row>
    <row r="876" spans="1:14" ht="12.75">
      <c r="A876" s="107" t="s">
        <v>462</v>
      </c>
      <c r="B876" s="376"/>
      <c r="C876" s="376"/>
      <c r="D876" s="376"/>
      <c r="E876" s="376"/>
      <c r="F876" s="426"/>
      <c r="I876" s="104"/>
      <c r="J876" s="381"/>
      <c r="K876" s="381"/>
      <c r="L876" s="381"/>
      <c r="M876" s="381"/>
      <c r="N876" s="381"/>
    </row>
    <row r="877" spans="1:14" ht="12.75">
      <c r="A877" s="107" t="s">
        <v>463</v>
      </c>
      <c r="B877" s="376"/>
      <c r="C877" s="376"/>
      <c r="D877" s="376"/>
      <c r="E877" s="376"/>
      <c r="F877" s="426"/>
      <c r="I877" s="104"/>
      <c r="J877" s="381"/>
      <c r="K877" s="381"/>
      <c r="L877" s="381"/>
      <c r="M877" s="381"/>
      <c r="N877" s="381"/>
    </row>
    <row r="878" spans="1:14" ht="12.75">
      <c r="A878" s="107" t="s">
        <v>464</v>
      </c>
      <c r="B878" s="376"/>
      <c r="C878" s="376"/>
      <c r="D878" s="376"/>
      <c r="E878" s="376"/>
      <c r="F878" s="426"/>
      <c r="I878" s="104"/>
      <c r="J878" s="381"/>
      <c r="K878" s="381"/>
      <c r="L878" s="381"/>
      <c r="M878" s="381"/>
      <c r="N878" s="381"/>
    </row>
    <row r="879" spans="1:14" ht="12.75">
      <c r="A879" s="108" t="s">
        <v>465</v>
      </c>
      <c r="B879" s="377"/>
      <c r="C879" s="377"/>
      <c r="D879" s="377"/>
      <c r="E879" s="377"/>
      <c r="F879" s="427"/>
      <c r="I879" s="104"/>
      <c r="J879" s="381"/>
      <c r="K879" s="381"/>
      <c r="L879" s="381"/>
      <c r="M879" s="381"/>
      <c r="N879" s="381"/>
    </row>
    <row r="880" spans="1:14" ht="12.75">
      <c r="A880" s="106" t="s">
        <v>466</v>
      </c>
      <c r="B880" s="375">
        <v>284</v>
      </c>
      <c r="C880" s="375">
        <v>284</v>
      </c>
      <c r="D880" s="375">
        <v>3.71</v>
      </c>
      <c r="E880" s="375">
        <v>63087</v>
      </c>
      <c r="F880" s="425">
        <v>14962</v>
      </c>
      <c r="I880" s="109"/>
      <c r="J880" s="380"/>
      <c r="K880" s="380"/>
      <c r="L880" s="380"/>
      <c r="M880" s="380"/>
      <c r="N880" s="380"/>
    </row>
    <row r="881" spans="1:14" ht="12.75">
      <c r="A881" s="107" t="s">
        <v>467</v>
      </c>
      <c r="B881" s="376"/>
      <c r="C881" s="376"/>
      <c r="D881" s="376"/>
      <c r="E881" s="376"/>
      <c r="F881" s="426"/>
      <c r="I881" s="109"/>
      <c r="J881" s="380"/>
      <c r="K881" s="380"/>
      <c r="L881" s="380"/>
      <c r="M881" s="380"/>
      <c r="N881" s="380"/>
    </row>
    <row r="882" spans="1:14" ht="12.75">
      <c r="A882" s="107" t="s">
        <v>468</v>
      </c>
      <c r="B882" s="376"/>
      <c r="C882" s="376"/>
      <c r="D882" s="376"/>
      <c r="E882" s="376"/>
      <c r="F882" s="426"/>
      <c r="I882" s="109"/>
      <c r="J882" s="380"/>
      <c r="K882" s="380"/>
      <c r="L882" s="380"/>
      <c r="M882" s="380"/>
      <c r="N882" s="380"/>
    </row>
    <row r="883" spans="1:14" ht="12.75">
      <c r="A883" s="107" t="s">
        <v>469</v>
      </c>
      <c r="B883" s="376"/>
      <c r="C883" s="376"/>
      <c r="D883" s="376"/>
      <c r="E883" s="376"/>
      <c r="F883" s="426"/>
      <c r="I883" s="109"/>
      <c r="J883" s="380"/>
      <c r="K883" s="380"/>
      <c r="L883" s="380"/>
      <c r="M883" s="380"/>
      <c r="N883" s="380"/>
    </row>
    <row r="884" spans="1:14" ht="12.75">
      <c r="A884" s="108" t="s">
        <v>470</v>
      </c>
      <c r="B884" s="377"/>
      <c r="C884" s="377"/>
      <c r="D884" s="377"/>
      <c r="E884" s="377"/>
      <c r="F884" s="427"/>
      <c r="I884" s="109"/>
      <c r="J884" s="380"/>
      <c r="K884" s="380"/>
      <c r="L884" s="380"/>
      <c r="M884" s="380"/>
      <c r="N884" s="380"/>
    </row>
    <row r="885" spans="1:14" ht="12.75">
      <c r="A885" s="106" t="s">
        <v>471</v>
      </c>
      <c r="B885" s="375">
        <v>194</v>
      </c>
      <c r="C885" s="375">
        <v>127</v>
      </c>
      <c r="D885" s="375">
        <v>0</v>
      </c>
      <c r="E885" s="375">
        <v>34037</v>
      </c>
      <c r="F885" s="425">
        <v>8200</v>
      </c>
      <c r="I885" s="104"/>
      <c r="J885" s="381"/>
      <c r="K885" s="381"/>
      <c r="L885" s="381"/>
      <c r="M885" s="381"/>
      <c r="N885" s="381"/>
    </row>
    <row r="886" spans="1:14" ht="12.75">
      <c r="A886" s="107" t="s">
        <v>472</v>
      </c>
      <c r="B886" s="376"/>
      <c r="C886" s="376"/>
      <c r="D886" s="376"/>
      <c r="E886" s="376"/>
      <c r="F886" s="426"/>
      <c r="I886" s="104"/>
      <c r="J886" s="381"/>
      <c r="K886" s="381"/>
      <c r="L886" s="381"/>
      <c r="M886" s="381"/>
      <c r="N886" s="381"/>
    </row>
    <row r="887" spans="1:14" ht="12.75">
      <c r="A887" s="107" t="s">
        <v>473</v>
      </c>
      <c r="B887" s="376"/>
      <c r="C887" s="376"/>
      <c r="D887" s="376"/>
      <c r="E887" s="376"/>
      <c r="F887" s="426"/>
      <c r="I887" s="104"/>
      <c r="J887" s="381"/>
      <c r="K887" s="381"/>
      <c r="L887" s="381"/>
      <c r="M887" s="381"/>
      <c r="N887" s="381"/>
    </row>
    <row r="888" spans="1:14" ht="12.75">
      <c r="A888" s="107" t="s">
        <v>474</v>
      </c>
      <c r="B888" s="376"/>
      <c r="C888" s="376"/>
      <c r="D888" s="376"/>
      <c r="E888" s="376"/>
      <c r="F888" s="426"/>
      <c r="I888" s="104"/>
      <c r="J888" s="381"/>
      <c r="K888" s="381"/>
      <c r="L888" s="381"/>
      <c r="M888" s="381"/>
      <c r="N888" s="381"/>
    </row>
    <row r="889" spans="1:14" ht="12.75">
      <c r="A889" s="107" t="s">
        <v>475</v>
      </c>
      <c r="B889" s="376"/>
      <c r="C889" s="376"/>
      <c r="D889" s="376"/>
      <c r="E889" s="376"/>
      <c r="F889" s="426"/>
      <c r="I889" s="104"/>
      <c r="J889" s="381"/>
      <c r="K889" s="381"/>
      <c r="L889" s="381"/>
      <c r="M889" s="381"/>
      <c r="N889" s="381"/>
    </row>
    <row r="890" spans="1:14" ht="12.75">
      <c r="A890" s="107" t="s">
        <v>476</v>
      </c>
      <c r="B890" s="376"/>
      <c r="C890" s="376"/>
      <c r="D890" s="376"/>
      <c r="E890" s="376"/>
      <c r="F890" s="426"/>
      <c r="I890" s="104"/>
      <c r="J890" s="381"/>
      <c r="K890" s="381"/>
      <c r="L890" s="381"/>
      <c r="M890" s="381"/>
      <c r="N890" s="381"/>
    </row>
    <row r="891" spans="1:14" ht="12.75">
      <c r="A891" s="108" t="s">
        <v>477</v>
      </c>
      <c r="B891" s="377"/>
      <c r="C891" s="377"/>
      <c r="D891" s="377"/>
      <c r="E891" s="377"/>
      <c r="F891" s="427"/>
      <c r="I891" s="104"/>
      <c r="J891" s="381"/>
      <c r="K891" s="381"/>
      <c r="L891" s="381"/>
      <c r="M891" s="381"/>
      <c r="N891" s="381"/>
    </row>
    <row r="892" spans="1:14" ht="12.75">
      <c r="A892" s="307" t="s">
        <v>478</v>
      </c>
      <c r="B892" s="308">
        <v>214</v>
      </c>
      <c r="C892" s="308">
        <v>212</v>
      </c>
      <c r="D892" s="308">
        <v>0</v>
      </c>
      <c r="E892" s="308">
        <v>33480</v>
      </c>
      <c r="F892" s="309">
        <v>8003</v>
      </c>
      <c r="I892" s="109"/>
      <c r="J892" s="290"/>
      <c r="K892" s="290"/>
      <c r="L892" s="290"/>
      <c r="M892" s="290"/>
      <c r="N892" s="290"/>
    </row>
    <row r="893" spans="1:14" ht="12.75">
      <c r="A893" s="106" t="s">
        <v>479</v>
      </c>
      <c r="B893" s="375">
        <v>71</v>
      </c>
      <c r="C893" s="375">
        <v>71</v>
      </c>
      <c r="D893" s="375">
        <v>0</v>
      </c>
      <c r="E893" s="375">
        <v>10980</v>
      </c>
      <c r="F893" s="425">
        <v>2766</v>
      </c>
      <c r="I893" s="104"/>
      <c r="J893" s="381"/>
      <c r="K893" s="381"/>
      <c r="L893" s="381"/>
      <c r="M893" s="381"/>
      <c r="N893" s="381"/>
    </row>
    <row r="894" spans="1:14" ht="12.75">
      <c r="A894" s="107" t="s">
        <v>480</v>
      </c>
      <c r="B894" s="376"/>
      <c r="C894" s="376"/>
      <c r="D894" s="376"/>
      <c r="E894" s="376"/>
      <c r="F894" s="426"/>
      <c r="I894" s="104"/>
      <c r="J894" s="381"/>
      <c r="K894" s="381"/>
      <c r="L894" s="381"/>
      <c r="M894" s="381"/>
      <c r="N894" s="381"/>
    </row>
    <row r="895" spans="1:14" ht="12.75">
      <c r="A895" s="107" t="s">
        <v>481</v>
      </c>
      <c r="B895" s="376"/>
      <c r="C895" s="376"/>
      <c r="D895" s="376"/>
      <c r="E895" s="376"/>
      <c r="F895" s="426"/>
      <c r="I895" s="104"/>
      <c r="J895" s="381"/>
      <c r="K895" s="381"/>
      <c r="L895" s="381"/>
      <c r="M895" s="381"/>
      <c r="N895" s="381"/>
    </row>
    <row r="896" spans="1:14" ht="12.75">
      <c r="A896" s="107" t="s">
        <v>482</v>
      </c>
      <c r="B896" s="376"/>
      <c r="C896" s="376"/>
      <c r="D896" s="376"/>
      <c r="E896" s="376"/>
      <c r="F896" s="426"/>
      <c r="I896" s="104"/>
      <c r="J896" s="381"/>
      <c r="K896" s="381"/>
      <c r="L896" s="381"/>
      <c r="M896" s="381"/>
      <c r="N896" s="381"/>
    </row>
    <row r="897" spans="1:14" ht="12.75">
      <c r="A897" s="107" t="s">
        <v>483</v>
      </c>
      <c r="B897" s="376"/>
      <c r="C897" s="376"/>
      <c r="D897" s="376"/>
      <c r="E897" s="376"/>
      <c r="F897" s="426"/>
      <c r="I897" s="104"/>
      <c r="J897" s="381"/>
      <c r="K897" s="381"/>
      <c r="L897" s="381"/>
      <c r="M897" s="381"/>
      <c r="N897" s="381"/>
    </row>
    <row r="898" spans="1:14" ht="12.75">
      <c r="A898" s="108" t="s">
        <v>484</v>
      </c>
      <c r="B898" s="377"/>
      <c r="C898" s="377"/>
      <c r="D898" s="377"/>
      <c r="E898" s="377"/>
      <c r="F898" s="427"/>
      <c r="I898" s="104"/>
      <c r="J898" s="381"/>
      <c r="K898" s="381"/>
      <c r="L898" s="381"/>
      <c r="M898" s="381"/>
      <c r="N898" s="381"/>
    </row>
    <row r="899" spans="1:14" ht="12.75">
      <c r="A899" s="106" t="s">
        <v>485</v>
      </c>
      <c r="B899" s="375">
        <v>133</v>
      </c>
      <c r="C899" s="375">
        <v>5</v>
      </c>
      <c r="D899" s="375">
        <v>0</v>
      </c>
      <c r="E899" s="375">
        <v>19211</v>
      </c>
      <c r="F899" s="425">
        <v>4845</v>
      </c>
      <c r="I899" s="109"/>
      <c r="J899" s="380"/>
      <c r="K899" s="380"/>
      <c r="L899" s="380"/>
      <c r="M899" s="380"/>
      <c r="N899" s="380"/>
    </row>
    <row r="900" spans="1:14" ht="12.75">
      <c r="A900" s="107" t="s">
        <v>486</v>
      </c>
      <c r="B900" s="376"/>
      <c r="C900" s="376"/>
      <c r="D900" s="376"/>
      <c r="E900" s="376"/>
      <c r="F900" s="426"/>
      <c r="I900" s="109"/>
      <c r="J900" s="380"/>
      <c r="K900" s="380"/>
      <c r="L900" s="380"/>
      <c r="M900" s="380"/>
      <c r="N900" s="380"/>
    </row>
    <row r="901" spans="1:14" ht="12.75">
      <c r="A901" s="108" t="s">
        <v>487</v>
      </c>
      <c r="B901" s="377"/>
      <c r="C901" s="377"/>
      <c r="D901" s="377"/>
      <c r="E901" s="377"/>
      <c r="F901" s="427"/>
      <c r="I901" s="109"/>
      <c r="J901" s="380"/>
      <c r="K901" s="380"/>
      <c r="L901" s="380"/>
      <c r="M901" s="380"/>
      <c r="N901" s="380"/>
    </row>
    <row r="902" spans="1:14" ht="12.75">
      <c r="A902" s="307" t="s">
        <v>488</v>
      </c>
      <c r="B902" s="308">
        <v>47</v>
      </c>
      <c r="C902" s="308">
        <v>45</v>
      </c>
      <c r="D902" s="308">
        <v>0</v>
      </c>
      <c r="E902" s="308">
        <v>6779</v>
      </c>
      <c r="F902" s="309">
        <v>1701</v>
      </c>
      <c r="I902" s="104"/>
      <c r="J902" s="105"/>
      <c r="K902" s="105"/>
      <c r="L902" s="105"/>
      <c r="M902" s="105"/>
      <c r="N902" s="105"/>
    </row>
    <row r="903" spans="1:14" ht="12.75">
      <c r="A903" s="307" t="s">
        <v>489</v>
      </c>
      <c r="B903" s="308">
        <v>3</v>
      </c>
      <c r="C903" s="308">
        <v>3</v>
      </c>
      <c r="D903" s="308">
        <v>0</v>
      </c>
      <c r="E903" s="308">
        <v>514</v>
      </c>
      <c r="F903" s="309">
        <v>106</v>
      </c>
      <c r="I903" s="109"/>
      <c r="J903" s="290"/>
      <c r="K903" s="290"/>
      <c r="L903" s="290"/>
      <c r="M903" s="290"/>
      <c r="N903" s="290"/>
    </row>
    <row r="904" spans="1:14" ht="12.75">
      <c r="A904" s="307" t="s">
        <v>490</v>
      </c>
      <c r="B904" s="308">
        <v>58</v>
      </c>
      <c r="C904" s="308">
        <v>56</v>
      </c>
      <c r="D904" s="308">
        <v>0</v>
      </c>
      <c r="E904" s="308">
        <v>8335</v>
      </c>
      <c r="F904" s="309">
        <v>2047</v>
      </c>
      <c r="I904" s="104"/>
      <c r="J904" s="105"/>
      <c r="K904" s="105"/>
      <c r="L904" s="105"/>
      <c r="M904" s="105"/>
      <c r="N904" s="105"/>
    </row>
    <row r="905" spans="1:14" ht="12.75">
      <c r="A905" s="307" t="s">
        <v>491</v>
      </c>
      <c r="B905" s="308">
        <v>60</v>
      </c>
      <c r="C905" s="308">
        <v>58</v>
      </c>
      <c r="D905" s="308">
        <v>0</v>
      </c>
      <c r="E905" s="308">
        <v>8017</v>
      </c>
      <c r="F905" s="309">
        <v>1983</v>
      </c>
      <c r="I905" s="109"/>
      <c r="J905" s="290"/>
      <c r="K905" s="290"/>
      <c r="L905" s="290"/>
      <c r="M905" s="290"/>
      <c r="N905" s="290"/>
    </row>
    <row r="906" spans="1:14" ht="12.75">
      <c r="A906" s="307" t="s">
        <v>492</v>
      </c>
      <c r="B906" s="308">
        <v>56</v>
      </c>
      <c r="C906" s="308">
        <v>55</v>
      </c>
      <c r="D906" s="308">
        <v>0</v>
      </c>
      <c r="E906" s="308">
        <v>8247</v>
      </c>
      <c r="F906" s="309">
        <v>2043</v>
      </c>
      <c r="I906" s="104"/>
      <c r="J906" s="105"/>
      <c r="K906" s="105"/>
      <c r="L906" s="105"/>
      <c r="M906" s="105"/>
      <c r="N906" s="105"/>
    </row>
    <row r="907" spans="1:14" ht="12.75">
      <c r="A907" s="307" t="s">
        <v>493</v>
      </c>
      <c r="B907" s="308">
        <v>58</v>
      </c>
      <c r="C907" s="308">
        <v>57</v>
      </c>
      <c r="D907" s="308">
        <v>0</v>
      </c>
      <c r="E907" s="308">
        <v>8058</v>
      </c>
      <c r="F907" s="309">
        <v>1995</v>
      </c>
      <c r="I907" s="109"/>
      <c r="J907" s="290"/>
      <c r="K907" s="290"/>
      <c r="L907" s="290"/>
      <c r="M907" s="290"/>
      <c r="N907" s="290"/>
    </row>
    <row r="908" spans="1:14" ht="12.75">
      <c r="A908" s="307" t="s">
        <v>494</v>
      </c>
      <c r="B908" s="308">
        <v>54</v>
      </c>
      <c r="C908" s="308">
        <v>54</v>
      </c>
      <c r="D908" s="308">
        <v>0</v>
      </c>
      <c r="E908" s="308">
        <v>7326</v>
      </c>
      <c r="F908" s="309">
        <v>1855</v>
      </c>
      <c r="I908" s="109"/>
      <c r="J908" s="290"/>
      <c r="K908" s="290"/>
      <c r="L908" s="290"/>
      <c r="M908" s="290"/>
      <c r="N908" s="290"/>
    </row>
    <row r="909" spans="1:14" ht="12.75">
      <c r="A909" s="106" t="s">
        <v>495</v>
      </c>
      <c r="B909" s="375">
        <v>2</v>
      </c>
      <c r="C909" s="375">
        <v>0</v>
      </c>
      <c r="D909" s="375">
        <v>0</v>
      </c>
      <c r="E909" s="375">
        <v>801</v>
      </c>
      <c r="F909" s="425">
        <v>166</v>
      </c>
      <c r="I909" s="104"/>
      <c r="J909" s="381"/>
      <c r="K909" s="381"/>
      <c r="L909" s="381"/>
      <c r="M909" s="381"/>
      <c r="N909" s="381"/>
    </row>
    <row r="910" spans="1:14" ht="12.75">
      <c r="A910" s="108" t="s">
        <v>496</v>
      </c>
      <c r="B910" s="377"/>
      <c r="C910" s="377"/>
      <c r="D910" s="377"/>
      <c r="E910" s="377"/>
      <c r="F910" s="427"/>
      <c r="I910" s="104"/>
      <c r="J910" s="381"/>
      <c r="K910" s="381"/>
      <c r="L910" s="381"/>
      <c r="M910" s="381"/>
      <c r="N910" s="381"/>
    </row>
    <row r="911" spans="1:14" ht="12.75">
      <c r="A911" s="307" t="s">
        <v>497</v>
      </c>
      <c r="B911" s="308">
        <v>47</v>
      </c>
      <c r="C911" s="308">
        <v>45</v>
      </c>
      <c r="D911" s="308">
        <v>0</v>
      </c>
      <c r="E911" s="308">
        <v>6775</v>
      </c>
      <c r="F911" s="309">
        <v>1707</v>
      </c>
      <c r="I911" s="109"/>
      <c r="J911" s="290"/>
      <c r="K911" s="290"/>
      <c r="L911" s="290"/>
      <c r="M911" s="290"/>
      <c r="N911" s="290"/>
    </row>
    <row r="912" spans="1:14" ht="12.75">
      <c r="A912" s="307" t="s">
        <v>498</v>
      </c>
      <c r="B912" s="308">
        <v>1</v>
      </c>
      <c r="C912" s="308">
        <v>1</v>
      </c>
      <c r="D912" s="308">
        <v>0</v>
      </c>
      <c r="E912" s="308">
        <v>600</v>
      </c>
      <c r="F912" s="309">
        <v>124</v>
      </c>
      <c r="I912" s="104"/>
      <c r="J912" s="105"/>
      <c r="K912" s="105"/>
      <c r="L912" s="105"/>
      <c r="M912" s="105"/>
      <c r="N912" s="105"/>
    </row>
    <row r="913" spans="1:14" ht="12.75">
      <c r="A913" s="307" t="s">
        <v>499</v>
      </c>
      <c r="B913" s="308">
        <v>91</v>
      </c>
      <c r="C913" s="308">
        <v>90</v>
      </c>
      <c r="D913" s="308">
        <v>0</v>
      </c>
      <c r="E913" s="308">
        <v>12261</v>
      </c>
      <c r="F913" s="309">
        <v>3105</v>
      </c>
      <c r="I913" s="109"/>
      <c r="J913" s="290"/>
      <c r="K913" s="290"/>
      <c r="L913" s="290"/>
      <c r="M913" s="290"/>
      <c r="N913" s="290"/>
    </row>
    <row r="914" spans="1:14" ht="12.75">
      <c r="A914" s="307" t="s">
        <v>500</v>
      </c>
      <c r="B914" s="308">
        <v>91</v>
      </c>
      <c r="C914" s="308">
        <v>91</v>
      </c>
      <c r="D914" s="308">
        <v>0</v>
      </c>
      <c r="E914" s="308">
        <v>12002</v>
      </c>
      <c r="F914" s="309">
        <v>3039</v>
      </c>
      <c r="I914" s="104"/>
      <c r="J914" s="105"/>
      <c r="K914" s="105"/>
      <c r="L914" s="105"/>
      <c r="M914" s="105"/>
      <c r="N914" s="105"/>
    </row>
    <row r="915" spans="1:14" ht="12.75">
      <c r="A915" s="307" t="s">
        <v>501</v>
      </c>
      <c r="B915" s="308">
        <v>2</v>
      </c>
      <c r="C915" s="308">
        <v>0</v>
      </c>
      <c r="D915" s="308">
        <v>0</v>
      </c>
      <c r="E915" s="308">
        <v>0</v>
      </c>
      <c r="F915" s="309">
        <v>0</v>
      </c>
      <c r="I915" s="109"/>
      <c r="J915" s="290"/>
      <c r="K915" s="290"/>
      <c r="L915" s="290"/>
      <c r="M915" s="290"/>
      <c r="N915" s="290"/>
    </row>
    <row r="916" spans="1:14" ht="12.75">
      <c r="A916" s="307" t="s">
        <v>502</v>
      </c>
      <c r="B916" s="308">
        <v>42</v>
      </c>
      <c r="C916" s="308">
        <v>0</v>
      </c>
      <c r="D916" s="308">
        <v>0</v>
      </c>
      <c r="E916" s="308">
        <v>5556</v>
      </c>
      <c r="F916" s="309">
        <v>1134</v>
      </c>
      <c r="I916" s="104"/>
      <c r="J916" s="105"/>
      <c r="K916" s="105"/>
      <c r="L916" s="105"/>
      <c r="M916" s="105"/>
      <c r="N916" s="105"/>
    </row>
    <row r="917" spans="1:14" ht="12.75">
      <c r="A917" s="307" t="s">
        <v>503</v>
      </c>
      <c r="B917" s="308">
        <v>41</v>
      </c>
      <c r="C917" s="308">
        <v>41</v>
      </c>
      <c r="D917" s="308">
        <v>0</v>
      </c>
      <c r="E917" s="308">
        <v>5556</v>
      </c>
      <c r="F917" s="309">
        <v>1127</v>
      </c>
      <c r="I917" s="109"/>
      <c r="J917" s="290"/>
      <c r="K917" s="290"/>
      <c r="L917" s="290"/>
      <c r="M917" s="290"/>
      <c r="N917" s="290"/>
    </row>
    <row r="918" spans="1:14" ht="12.75">
      <c r="A918" s="307" t="s">
        <v>504</v>
      </c>
      <c r="B918" s="308">
        <v>123</v>
      </c>
      <c r="C918" s="308">
        <v>123</v>
      </c>
      <c r="D918" s="308">
        <v>0</v>
      </c>
      <c r="E918" s="308">
        <v>24128</v>
      </c>
      <c r="F918" s="309">
        <v>5296</v>
      </c>
      <c r="I918" s="104"/>
      <c r="J918" s="105"/>
      <c r="K918" s="105"/>
      <c r="L918" s="105"/>
      <c r="M918" s="105"/>
      <c r="N918" s="105"/>
    </row>
    <row r="919" spans="1:14" ht="12.75">
      <c r="A919" s="307" t="s">
        <v>505</v>
      </c>
      <c r="B919" s="308">
        <v>19</v>
      </c>
      <c r="C919" s="308">
        <v>0</v>
      </c>
      <c r="D919" s="308">
        <v>0</v>
      </c>
      <c r="E919" s="308">
        <v>2276</v>
      </c>
      <c r="F919" s="309">
        <v>471</v>
      </c>
      <c r="I919" s="109"/>
      <c r="J919" s="290"/>
      <c r="K919" s="290"/>
      <c r="L919" s="290"/>
      <c r="M919" s="290"/>
      <c r="N919" s="290"/>
    </row>
    <row r="920" spans="1:14" ht="12.75">
      <c r="A920" s="307" t="s">
        <v>506</v>
      </c>
      <c r="B920" s="308">
        <v>19</v>
      </c>
      <c r="C920" s="308">
        <v>0</v>
      </c>
      <c r="D920" s="308">
        <v>0</v>
      </c>
      <c r="E920" s="308">
        <v>2309</v>
      </c>
      <c r="F920" s="309">
        <v>473</v>
      </c>
      <c r="I920" s="104"/>
      <c r="J920" s="105"/>
      <c r="K920" s="105"/>
      <c r="L920" s="105"/>
      <c r="M920" s="105"/>
      <c r="N920" s="105"/>
    </row>
    <row r="921" spans="1:14" ht="12.75">
      <c r="A921" s="307" t="s">
        <v>507</v>
      </c>
      <c r="B921" s="308">
        <v>7</v>
      </c>
      <c r="C921" s="308">
        <v>7</v>
      </c>
      <c r="D921" s="308">
        <v>0</v>
      </c>
      <c r="E921" s="308">
        <v>1776</v>
      </c>
      <c r="F921" s="309">
        <v>373</v>
      </c>
      <c r="I921" s="109"/>
      <c r="J921" s="290"/>
      <c r="K921" s="290"/>
      <c r="L921" s="290"/>
      <c r="M921" s="290"/>
      <c r="N921" s="290"/>
    </row>
    <row r="922" spans="1:14" ht="12.75">
      <c r="A922" s="307" t="s">
        <v>508</v>
      </c>
      <c r="B922" s="308">
        <v>39</v>
      </c>
      <c r="C922" s="308">
        <v>39</v>
      </c>
      <c r="D922" s="308">
        <v>0</v>
      </c>
      <c r="E922" s="308">
        <v>5301</v>
      </c>
      <c r="F922" s="309">
        <v>1081</v>
      </c>
      <c r="I922" s="104"/>
      <c r="J922" s="105"/>
      <c r="K922" s="105"/>
      <c r="L922" s="105"/>
      <c r="M922" s="105"/>
      <c r="N922" s="105"/>
    </row>
    <row r="923" spans="1:14" ht="12.75">
      <c r="A923" s="106" t="s">
        <v>509</v>
      </c>
      <c r="B923" s="375">
        <v>133</v>
      </c>
      <c r="C923" s="375">
        <v>38</v>
      </c>
      <c r="D923" s="375">
        <v>0</v>
      </c>
      <c r="E923" s="375">
        <v>16795</v>
      </c>
      <c r="F923" s="425">
        <v>3429</v>
      </c>
      <c r="I923" s="109"/>
      <c r="J923" s="380"/>
      <c r="K923" s="380"/>
      <c r="L923" s="380"/>
      <c r="M923" s="380"/>
      <c r="N923" s="380"/>
    </row>
    <row r="924" spans="1:14" ht="12.75">
      <c r="A924" s="107" t="s">
        <v>510</v>
      </c>
      <c r="B924" s="376"/>
      <c r="C924" s="376"/>
      <c r="D924" s="376"/>
      <c r="E924" s="376"/>
      <c r="F924" s="426"/>
      <c r="I924" s="109"/>
      <c r="J924" s="380"/>
      <c r="K924" s="380"/>
      <c r="L924" s="380"/>
      <c r="M924" s="380"/>
      <c r="N924" s="380"/>
    </row>
    <row r="925" spans="1:14" ht="12.75">
      <c r="A925" s="107" t="s">
        <v>511</v>
      </c>
      <c r="B925" s="376"/>
      <c r="C925" s="376"/>
      <c r="D925" s="376"/>
      <c r="E925" s="376"/>
      <c r="F925" s="426"/>
      <c r="I925" s="109"/>
      <c r="J925" s="380"/>
      <c r="K925" s="380"/>
      <c r="L925" s="380"/>
      <c r="M925" s="380"/>
      <c r="N925" s="380"/>
    </row>
    <row r="926" spans="1:14" ht="12.75">
      <c r="A926" s="107" t="s">
        <v>512</v>
      </c>
      <c r="B926" s="376"/>
      <c r="C926" s="376"/>
      <c r="D926" s="376"/>
      <c r="E926" s="376"/>
      <c r="F926" s="426"/>
      <c r="I926" s="109"/>
      <c r="J926" s="380"/>
      <c r="K926" s="380"/>
      <c r="L926" s="380"/>
      <c r="M926" s="380"/>
      <c r="N926" s="380"/>
    </row>
    <row r="927" spans="1:14" ht="12.75">
      <c r="A927" s="107" t="s">
        <v>513</v>
      </c>
      <c r="B927" s="376"/>
      <c r="C927" s="376"/>
      <c r="D927" s="376"/>
      <c r="E927" s="376"/>
      <c r="F927" s="426"/>
      <c r="I927" s="109"/>
      <c r="J927" s="380"/>
      <c r="K927" s="380"/>
      <c r="L927" s="380"/>
      <c r="M927" s="380"/>
      <c r="N927" s="380"/>
    </row>
    <row r="928" spans="1:14" ht="12.75">
      <c r="A928" s="107" t="s">
        <v>514</v>
      </c>
      <c r="B928" s="376"/>
      <c r="C928" s="376"/>
      <c r="D928" s="376"/>
      <c r="E928" s="376"/>
      <c r="F928" s="426"/>
      <c r="I928" s="109"/>
      <c r="J928" s="380"/>
      <c r="K928" s="380"/>
      <c r="L928" s="380"/>
      <c r="M928" s="380"/>
      <c r="N928" s="380"/>
    </row>
    <row r="929" spans="1:14" ht="12.75">
      <c r="A929" s="107" t="s">
        <v>515</v>
      </c>
      <c r="B929" s="376"/>
      <c r="C929" s="376"/>
      <c r="D929" s="376"/>
      <c r="E929" s="376"/>
      <c r="F929" s="426"/>
      <c r="I929" s="109"/>
      <c r="J929" s="380"/>
      <c r="K929" s="380"/>
      <c r="L929" s="380"/>
      <c r="M929" s="380"/>
      <c r="N929" s="380"/>
    </row>
    <row r="930" spans="1:14" ht="12.75">
      <c r="A930" s="107" t="s">
        <v>516</v>
      </c>
      <c r="B930" s="376"/>
      <c r="C930" s="376"/>
      <c r="D930" s="376"/>
      <c r="E930" s="376"/>
      <c r="F930" s="426"/>
      <c r="I930" s="109"/>
      <c r="J930" s="380"/>
      <c r="K930" s="380"/>
      <c r="L930" s="380"/>
      <c r="M930" s="380"/>
      <c r="N930" s="380"/>
    </row>
    <row r="931" spans="1:14" ht="12.75">
      <c r="A931" s="108" t="s">
        <v>517</v>
      </c>
      <c r="B931" s="377"/>
      <c r="C931" s="377"/>
      <c r="D931" s="377"/>
      <c r="E931" s="377"/>
      <c r="F931" s="427"/>
      <c r="I931" s="109"/>
      <c r="J931" s="380"/>
      <c r="K931" s="380"/>
      <c r="L931" s="380"/>
      <c r="M931" s="380"/>
      <c r="N931" s="380"/>
    </row>
    <row r="932" spans="1:14" ht="12.75">
      <c r="A932" s="307" t="s">
        <v>518</v>
      </c>
      <c r="B932" s="308">
        <v>39</v>
      </c>
      <c r="C932" s="308">
        <v>0</v>
      </c>
      <c r="D932" s="308">
        <v>0</v>
      </c>
      <c r="E932" s="308">
        <v>5307</v>
      </c>
      <c r="F932" s="309">
        <v>1077</v>
      </c>
      <c r="I932" s="104"/>
      <c r="J932" s="105"/>
      <c r="K932" s="105"/>
      <c r="L932" s="105"/>
      <c r="M932" s="105"/>
      <c r="N932" s="105"/>
    </row>
    <row r="933" spans="1:14" ht="12.75">
      <c r="A933" s="307" t="s">
        <v>519</v>
      </c>
      <c r="B933" s="308">
        <v>18</v>
      </c>
      <c r="C933" s="308">
        <v>0</v>
      </c>
      <c r="D933" s="308">
        <v>0</v>
      </c>
      <c r="E933" s="308">
        <v>2284</v>
      </c>
      <c r="F933" s="309">
        <v>473</v>
      </c>
      <c r="I933" s="109"/>
      <c r="J933" s="290"/>
      <c r="K933" s="290"/>
      <c r="L933" s="290"/>
      <c r="M933" s="290"/>
      <c r="N933" s="290"/>
    </row>
    <row r="934" spans="1:14" ht="12.75">
      <c r="A934" s="307" t="s">
        <v>520</v>
      </c>
      <c r="B934" s="308">
        <v>39</v>
      </c>
      <c r="C934" s="308">
        <v>39</v>
      </c>
      <c r="D934" s="308">
        <v>0</v>
      </c>
      <c r="E934" s="308">
        <v>5239</v>
      </c>
      <c r="F934" s="309">
        <v>1079</v>
      </c>
      <c r="I934" s="104"/>
      <c r="J934" s="105"/>
      <c r="K934" s="105"/>
      <c r="L934" s="105"/>
      <c r="M934" s="105"/>
      <c r="N934" s="105"/>
    </row>
    <row r="935" spans="1:14" ht="12.75">
      <c r="A935" s="307" t="s">
        <v>521</v>
      </c>
      <c r="B935" s="308">
        <v>37</v>
      </c>
      <c r="C935" s="308">
        <v>0</v>
      </c>
      <c r="D935" s="308">
        <v>0</v>
      </c>
      <c r="E935" s="308">
        <v>5166</v>
      </c>
      <c r="F935" s="309">
        <v>797</v>
      </c>
      <c r="I935" s="109"/>
      <c r="J935" s="290"/>
      <c r="K935" s="290"/>
      <c r="L935" s="290"/>
      <c r="M935" s="290"/>
      <c r="N935" s="290"/>
    </row>
    <row r="936" spans="1:14" ht="12.75">
      <c r="A936" s="307" t="s">
        <v>522</v>
      </c>
      <c r="B936" s="308">
        <v>37</v>
      </c>
      <c r="C936" s="308">
        <v>0</v>
      </c>
      <c r="D936" s="308">
        <v>0</v>
      </c>
      <c r="E936" s="308">
        <v>5119</v>
      </c>
      <c r="F936" s="309">
        <v>1060</v>
      </c>
      <c r="I936" s="104"/>
      <c r="J936" s="105"/>
      <c r="K936" s="105"/>
      <c r="L936" s="105"/>
      <c r="M936" s="105"/>
      <c r="N936" s="105"/>
    </row>
    <row r="937" spans="1:14" ht="12.75">
      <c r="A937" s="307" t="s">
        <v>523</v>
      </c>
      <c r="B937" s="308">
        <v>39</v>
      </c>
      <c r="C937" s="308">
        <v>39</v>
      </c>
      <c r="D937" s="308">
        <v>0</v>
      </c>
      <c r="E937" s="308">
        <v>5166</v>
      </c>
      <c r="F937" s="309">
        <v>1069</v>
      </c>
      <c r="I937" s="109"/>
      <c r="J937" s="290"/>
      <c r="K937" s="290"/>
      <c r="L937" s="290"/>
      <c r="M937" s="290"/>
      <c r="N937" s="290"/>
    </row>
    <row r="938" spans="1:14" ht="12.75">
      <c r="A938" s="307" t="s">
        <v>524</v>
      </c>
      <c r="B938" s="308">
        <v>19</v>
      </c>
      <c r="C938" s="308">
        <v>0</v>
      </c>
      <c r="D938" s="308">
        <v>0</v>
      </c>
      <c r="E938" s="308">
        <v>2325</v>
      </c>
      <c r="F938" s="309">
        <v>473</v>
      </c>
      <c r="I938" s="104"/>
      <c r="J938" s="105"/>
      <c r="K938" s="105"/>
      <c r="L938" s="105"/>
      <c r="M938" s="105"/>
      <c r="N938" s="105"/>
    </row>
    <row r="939" spans="1:14" ht="12.75">
      <c r="A939" s="307" t="s">
        <v>525</v>
      </c>
      <c r="B939" s="308">
        <v>53</v>
      </c>
      <c r="C939" s="308">
        <v>53</v>
      </c>
      <c r="D939" s="308">
        <v>0</v>
      </c>
      <c r="E939" s="308">
        <v>5871</v>
      </c>
      <c r="F939" s="309">
        <v>1215</v>
      </c>
      <c r="I939" s="109"/>
      <c r="J939" s="290"/>
      <c r="K939" s="290"/>
      <c r="L939" s="290"/>
      <c r="M939" s="290"/>
      <c r="N939" s="290"/>
    </row>
    <row r="940" spans="1:14" ht="12.75">
      <c r="A940" s="307" t="s">
        <v>526</v>
      </c>
      <c r="B940" s="308">
        <v>52</v>
      </c>
      <c r="C940" s="308">
        <v>52</v>
      </c>
      <c r="D940" s="308">
        <v>0</v>
      </c>
      <c r="E940" s="308">
        <v>5867</v>
      </c>
      <c r="F940" s="309">
        <v>1214</v>
      </c>
      <c r="I940" s="104"/>
      <c r="J940" s="105"/>
      <c r="K940" s="105"/>
      <c r="L940" s="105"/>
      <c r="M940" s="105"/>
      <c r="N940" s="105"/>
    </row>
    <row r="941" spans="1:14" ht="12.75">
      <c r="A941" s="307" t="s">
        <v>527</v>
      </c>
      <c r="B941" s="308">
        <v>53</v>
      </c>
      <c r="C941" s="308">
        <v>53</v>
      </c>
      <c r="D941" s="308">
        <v>0</v>
      </c>
      <c r="E941" s="308">
        <v>6009</v>
      </c>
      <c r="F941" s="309">
        <v>1244</v>
      </c>
      <c r="I941" s="109"/>
      <c r="J941" s="290"/>
      <c r="K941" s="290"/>
      <c r="L941" s="290"/>
      <c r="M941" s="290"/>
      <c r="N941" s="290"/>
    </row>
    <row r="942" spans="1:14" ht="12.75">
      <c r="A942" s="307" t="s">
        <v>528</v>
      </c>
      <c r="B942" s="308">
        <v>53</v>
      </c>
      <c r="C942" s="308">
        <v>53</v>
      </c>
      <c r="D942" s="308">
        <v>0</v>
      </c>
      <c r="E942" s="308">
        <v>6009</v>
      </c>
      <c r="F942" s="309">
        <v>1244</v>
      </c>
      <c r="I942" s="104"/>
      <c r="J942" s="105"/>
      <c r="K942" s="105"/>
      <c r="L942" s="105"/>
      <c r="M942" s="105"/>
      <c r="N942" s="105"/>
    </row>
    <row r="943" spans="1:14" ht="12.75">
      <c r="A943" s="307" t="s">
        <v>529</v>
      </c>
      <c r="B943" s="308">
        <v>53</v>
      </c>
      <c r="C943" s="308">
        <v>0</v>
      </c>
      <c r="D943" s="308">
        <v>0</v>
      </c>
      <c r="E943" s="308">
        <v>5973</v>
      </c>
      <c r="F943" s="309">
        <v>1236</v>
      </c>
      <c r="I943" s="109"/>
      <c r="J943" s="290"/>
      <c r="K943" s="290"/>
      <c r="L943" s="290"/>
      <c r="M943" s="290"/>
      <c r="N943" s="290"/>
    </row>
    <row r="944" spans="1:14" ht="12.75">
      <c r="A944" s="307" t="s">
        <v>530</v>
      </c>
      <c r="B944" s="308">
        <v>53</v>
      </c>
      <c r="C944" s="308">
        <v>53</v>
      </c>
      <c r="D944" s="308">
        <v>0</v>
      </c>
      <c r="E944" s="308">
        <v>6009</v>
      </c>
      <c r="F944" s="309">
        <v>1244</v>
      </c>
      <c r="I944" s="104"/>
      <c r="J944" s="105"/>
      <c r="K944" s="105"/>
      <c r="L944" s="105"/>
      <c r="M944" s="105"/>
      <c r="N944" s="105"/>
    </row>
    <row r="945" spans="1:14" ht="12.75">
      <c r="A945" s="307" t="s">
        <v>531</v>
      </c>
      <c r="B945" s="308">
        <v>1</v>
      </c>
      <c r="C945" s="308">
        <v>1</v>
      </c>
      <c r="D945" s="308">
        <v>0</v>
      </c>
      <c r="E945" s="308">
        <v>9247</v>
      </c>
      <c r="F945" s="309">
        <v>1914</v>
      </c>
      <c r="I945" s="109"/>
      <c r="J945" s="290"/>
      <c r="K945" s="290"/>
      <c r="L945" s="290"/>
      <c r="M945" s="290"/>
      <c r="N945" s="290"/>
    </row>
    <row r="946" spans="1:14" ht="12.75">
      <c r="A946" s="307" t="s">
        <v>532</v>
      </c>
      <c r="B946" s="308">
        <v>1</v>
      </c>
      <c r="C946" s="308">
        <v>1</v>
      </c>
      <c r="D946" s="308">
        <v>0</v>
      </c>
      <c r="E946" s="308">
        <v>9250</v>
      </c>
      <c r="F946" s="309">
        <v>1915</v>
      </c>
      <c r="I946" s="104"/>
      <c r="J946" s="105"/>
      <c r="K946" s="105"/>
      <c r="L946" s="105"/>
      <c r="M946" s="105"/>
      <c r="N946" s="105"/>
    </row>
    <row r="947" spans="1:14" ht="12.75">
      <c r="A947" s="106" t="s">
        <v>533</v>
      </c>
      <c r="B947" s="375">
        <v>2</v>
      </c>
      <c r="C947" s="375">
        <v>0</v>
      </c>
      <c r="D947" s="375">
        <v>0</v>
      </c>
      <c r="E947" s="375">
        <v>1850</v>
      </c>
      <c r="F947" s="425">
        <v>383</v>
      </c>
      <c r="I947" s="109"/>
      <c r="J947" s="380"/>
      <c r="K947" s="380"/>
      <c r="L947" s="380"/>
      <c r="M947" s="380"/>
      <c r="N947" s="380"/>
    </row>
    <row r="948" spans="1:14" ht="12.75">
      <c r="A948" s="108" t="s">
        <v>534</v>
      </c>
      <c r="B948" s="377"/>
      <c r="C948" s="377"/>
      <c r="D948" s="377"/>
      <c r="E948" s="377"/>
      <c r="F948" s="427"/>
      <c r="I948" s="109"/>
      <c r="J948" s="380"/>
      <c r="K948" s="380"/>
      <c r="L948" s="380"/>
      <c r="M948" s="380"/>
      <c r="N948" s="380"/>
    </row>
    <row r="949" spans="1:14" ht="12.75">
      <c r="A949" s="307" t="s">
        <v>535</v>
      </c>
      <c r="B949" s="308">
        <v>1</v>
      </c>
      <c r="C949" s="308">
        <v>1</v>
      </c>
      <c r="D949" s="308">
        <v>0</v>
      </c>
      <c r="E949" s="308">
        <v>2451</v>
      </c>
      <c r="F949" s="309">
        <v>507</v>
      </c>
      <c r="I949" s="104"/>
      <c r="J949" s="105"/>
      <c r="K949" s="105"/>
      <c r="L949" s="105"/>
      <c r="M949" s="105"/>
      <c r="N949" s="105"/>
    </row>
    <row r="950" spans="1:14" ht="12.75">
      <c r="A950" s="307" t="s">
        <v>536</v>
      </c>
      <c r="B950" s="308">
        <v>1</v>
      </c>
      <c r="C950" s="308">
        <v>1</v>
      </c>
      <c r="D950" s="308">
        <v>0</v>
      </c>
      <c r="E950" s="308">
        <v>2005</v>
      </c>
      <c r="F950" s="309">
        <v>415</v>
      </c>
      <c r="I950" s="109"/>
      <c r="J950" s="290"/>
      <c r="K950" s="290"/>
      <c r="L950" s="290"/>
      <c r="M950" s="290"/>
      <c r="N950" s="290"/>
    </row>
    <row r="951" spans="1:14" ht="12.75">
      <c r="A951" s="307" t="s">
        <v>537</v>
      </c>
      <c r="B951" s="308">
        <v>1</v>
      </c>
      <c r="C951" s="308">
        <v>1</v>
      </c>
      <c r="D951" s="308">
        <v>0</v>
      </c>
      <c r="E951" s="308">
        <v>2271</v>
      </c>
      <c r="F951" s="309">
        <v>470</v>
      </c>
      <c r="I951" s="104"/>
      <c r="J951" s="105"/>
      <c r="K951" s="105"/>
      <c r="L951" s="105"/>
      <c r="M951" s="105"/>
      <c r="N951" s="105"/>
    </row>
    <row r="952" spans="1:14" ht="12.75">
      <c r="A952" s="307" t="s">
        <v>538</v>
      </c>
      <c r="B952" s="308">
        <v>39</v>
      </c>
      <c r="C952" s="308">
        <v>39</v>
      </c>
      <c r="D952" s="308">
        <v>0</v>
      </c>
      <c r="E952" s="308">
        <v>4998</v>
      </c>
      <c r="F952" s="309">
        <v>1035</v>
      </c>
      <c r="I952" s="109"/>
      <c r="J952" s="290"/>
      <c r="K952" s="290"/>
      <c r="L952" s="290"/>
      <c r="M952" s="290"/>
      <c r="N952" s="290"/>
    </row>
    <row r="953" spans="1:14" ht="12.75">
      <c r="A953" s="106" t="s">
        <v>539</v>
      </c>
      <c r="B953" s="375">
        <v>19</v>
      </c>
      <c r="C953" s="375">
        <v>14</v>
      </c>
      <c r="D953" s="375">
        <v>0</v>
      </c>
      <c r="E953" s="375">
        <v>3230</v>
      </c>
      <c r="F953" s="425">
        <v>668</v>
      </c>
      <c r="I953" s="104"/>
      <c r="J953" s="381"/>
      <c r="K953" s="381"/>
      <c r="L953" s="381"/>
      <c r="M953" s="381"/>
      <c r="N953" s="381"/>
    </row>
    <row r="954" spans="1:14" ht="12.75">
      <c r="A954" s="107" t="s">
        <v>540</v>
      </c>
      <c r="B954" s="376"/>
      <c r="C954" s="376"/>
      <c r="D954" s="376"/>
      <c r="E954" s="376"/>
      <c r="F954" s="426"/>
      <c r="I954" s="104"/>
      <c r="J954" s="381"/>
      <c r="K954" s="381"/>
      <c r="L954" s="381"/>
      <c r="M954" s="381"/>
      <c r="N954" s="381"/>
    </row>
    <row r="955" spans="1:14" ht="12.75">
      <c r="A955" s="107" t="s">
        <v>541</v>
      </c>
      <c r="B955" s="376"/>
      <c r="C955" s="376"/>
      <c r="D955" s="376"/>
      <c r="E955" s="376"/>
      <c r="F955" s="426"/>
      <c r="I955" s="104"/>
      <c r="J955" s="381"/>
      <c r="K955" s="381"/>
      <c r="L955" s="381"/>
      <c r="M955" s="381"/>
      <c r="N955" s="381"/>
    </row>
    <row r="956" spans="1:14" ht="12.75">
      <c r="A956" s="107" t="s">
        <v>542</v>
      </c>
      <c r="B956" s="376"/>
      <c r="C956" s="376"/>
      <c r="D956" s="376"/>
      <c r="E956" s="376"/>
      <c r="F956" s="426"/>
      <c r="I956" s="104"/>
      <c r="J956" s="381"/>
      <c r="K956" s="381"/>
      <c r="L956" s="381"/>
      <c r="M956" s="381"/>
      <c r="N956" s="381"/>
    </row>
    <row r="957" spans="1:14" ht="12.75">
      <c r="A957" s="107" t="s">
        <v>543</v>
      </c>
      <c r="B957" s="376"/>
      <c r="C957" s="376"/>
      <c r="D957" s="376"/>
      <c r="E957" s="376"/>
      <c r="F957" s="426"/>
      <c r="I957" s="104"/>
      <c r="J957" s="381"/>
      <c r="K957" s="381"/>
      <c r="L957" s="381"/>
      <c r="M957" s="381"/>
      <c r="N957" s="381"/>
    </row>
    <row r="958" spans="1:14" ht="12.75">
      <c r="A958" s="107" t="s">
        <v>544</v>
      </c>
      <c r="B958" s="376"/>
      <c r="C958" s="376"/>
      <c r="D958" s="376"/>
      <c r="E958" s="376"/>
      <c r="F958" s="426"/>
      <c r="I958" s="104"/>
      <c r="J958" s="381"/>
      <c r="K958" s="381"/>
      <c r="L958" s="381"/>
      <c r="M958" s="381"/>
      <c r="N958" s="381"/>
    </row>
    <row r="959" spans="1:14" ht="12.75">
      <c r="A959" s="108" t="s">
        <v>545</v>
      </c>
      <c r="B959" s="377"/>
      <c r="C959" s="377"/>
      <c r="D959" s="377"/>
      <c r="E959" s="377"/>
      <c r="F959" s="427"/>
      <c r="I959" s="104"/>
      <c r="J959" s="381"/>
      <c r="K959" s="381"/>
      <c r="L959" s="381"/>
      <c r="M959" s="381"/>
      <c r="N959" s="381"/>
    </row>
    <row r="960" spans="1:14" ht="12.75">
      <c r="A960" s="307" t="s">
        <v>546</v>
      </c>
      <c r="B960" s="308">
        <v>1</v>
      </c>
      <c r="C960" s="308">
        <v>1</v>
      </c>
      <c r="D960" s="308">
        <v>272</v>
      </c>
      <c r="E960" s="308">
        <v>11240</v>
      </c>
      <c r="F960" s="309">
        <v>721</v>
      </c>
      <c r="I960" s="109"/>
      <c r="J960" s="290"/>
      <c r="K960" s="290"/>
      <c r="L960" s="290"/>
      <c r="M960" s="290"/>
      <c r="N960" s="290"/>
    </row>
    <row r="961" spans="1:14" ht="12.75">
      <c r="A961" s="106" t="s">
        <v>547</v>
      </c>
      <c r="B961" s="375">
        <v>98</v>
      </c>
      <c r="C961" s="375">
        <v>0</v>
      </c>
      <c r="D961" s="375">
        <v>0</v>
      </c>
      <c r="E961" s="375">
        <v>14099</v>
      </c>
      <c r="F961" s="425">
        <v>2918</v>
      </c>
      <c r="I961" s="104"/>
      <c r="J961" s="381"/>
      <c r="K961" s="381"/>
      <c r="L961" s="381"/>
      <c r="M961" s="381"/>
      <c r="N961" s="381"/>
    </row>
    <row r="962" spans="1:14" ht="12.75">
      <c r="A962" s="108" t="s">
        <v>548</v>
      </c>
      <c r="B962" s="377"/>
      <c r="C962" s="377"/>
      <c r="D962" s="377"/>
      <c r="E962" s="377"/>
      <c r="F962" s="427"/>
      <c r="I962" s="104"/>
      <c r="J962" s="381"/>
      <c r="K962" s="381"/>
      <c r="L962" s="381"/>
      <c r="M962" s="381"/>
      <c r="N962" s="381"/>
    </row>
    <row r="963" spans="1:14" ht="12.75">
      <c r="A963" s="106" t="s">
        <v>549</v>
      </c>
      <c r="B963" s="375">
        <v>9</v>
      </c>
      <c r="C963" s="375">
        <v>9</v>
      </c>
      <c r="D963" s="375">
        <v>0</v>
      </c>
      <c r="E963" s="375">
        <v>3690</v>
      </c>
      <c r="F963" s="425">
        <v>764</v>
      </c>
      <c r="I963" s="109"/>
      <c r="J963" s="380"/>
      <c r="K963" s="380"/>
      <c r="L963" s="380"/>
      <c r="M963" s="380"/>
      <c r="N963" s="380"/>
    </row>
    <row r="964" spans="1:14" ht="12.75">
      <c r="A964" s="107" t="s">
        <v>550</v>
      </c>
      <c r="B964" s="376"/>
      <c r="C964" s="376"/>
      <c r="D964" s="376"/>
      <c r="E964" s="376"/>
      <c r="F964" s="426"/>
      <c r="I964" s="109"/>
      <c r="J964" s="380"/>
      <c r="K964" s="380"/>
      <c r="L964" s="380"/>
      <c r="M964" s="380"/>
      <c r="N964" s="380"/>
    </row>
    <row r="965" spans="1:14" ht="12.75">
      <c r="A965" s="107" t="s">
        <v>551</v>
      </c>
      <c r="B965" s="376"/>
      <c r="C965" s="376"/>
      <c r="D965" s="376"/>
      <c r="E965" s="376"/>
      <c r="F965" s="426"/>
      <c r="I965" s="109"/>
      <c r="J965" s="380"/>
      <c r="K965" s="380"/>
      <c r="L965" s="380"/>
      <c r="M965" s="380"/>
      <c r="N965" s="380"/>
    </row>
    <row r="966" spans="1:14" ht="12.75">
      <c r="A966" s="107" t="s">
        <v>552</v>
      </c>
      <c r="B966" s="376"/>
      <c r="C966" s="376"/>
      <c r="D966" s="376"/>
      <c r="E966" s="376"/>
      <c r="F966" s="426"/>
      <c r="I966" s="109"/>
      <c r="J966" s="380"/>
      <c r="K966" s="380"/>
      <c r="L966" s="380"/>
      <c r="M966" s="380"/>
      <c r="N966" s="380"/>
    </row>
    <row r="967" spans="1:14" ht="12.75">
      <c r="A967" s="107" t="s">
        <v>553</v>
      </c>
      <c r="B967" s="376"/>
      <c r="C967" s="376"/>
      <c r="D967" s="376"/>
      <c r="E967" s="376"/>
      <c r="F967" s="426"/>
      <c r="I967" s="109"/>
      <c r="J967" s="380"/>
      <c r="K967" s="380"/>
      <c r="L967" s="380"/>
      <c r="M967" s="380"/>
      <c r="N967" s="380"/>
    </row>
    <row r="968" spans="1:14" ht="12.75">
      <c r="A968" s="107" t="s">
        <v>554</v>
      </c>
      <c r="B968" s="376"/>
      <c r="C968" s="376"/>
      <c r="D968" s="376"/>
      <c r="E968" s="376"/>
      <c r="F968" s="426"/>
      <c r="I968" s="109"/>
      <c r="J968" s="380"/>
      <c r="K968" s="380"/>
      <c r="L968" s="380"/>
      <c r="M968" s="380"/>
      <c r="N968" s="380"/>
    </row>
    <row r="969" spans="1:14" ht="12.75">
      <c r="A969" s="107" t="s">
        <v>555</v>
      </c>
      <c r="B969" s="376"/>
      <c r="C969" s="376"/>
      <c r="D969" s="376"/>
      <c r="E969" s="376"/>
      <c r="F969" s="426"/>
      <c r="I969" s="109"/>
      <c r="J969" s="380"/>
      <c r="K969" s="380"/>
      <c r="L969" s="380"/>
      <c r="M969" s="380"/>
      <c r="N969" s="380"/>
    </row>
    <row r="970" spans="1:14" ht="12.75">
      <c r="A970" s="108" t="s">
        <v>556</v>
      </c>
      <c r="B970" s="377"/>
      <c r="C970" s="377"/>
      <c r="D970" s="377"/>
      <c r="E970" s="377"/>
      <c r="F970" s="427"/>
      <c r="I970" s="109"/>
      <c r="J970" s="380"/>
      <c r="K970" s="380"/>
      <c r="L970" s="380"/>
      <c r="M970" s="380"/>
      <c r="N970" s="380"/>
    </row>
    <row r="971" spans="1:14" ht="12.75">
      <c r="A971" s="106" t="s">
        <v>557</v>
      </c>
      <c r="B971" s="375">
        <v>5</v>
      </c>
      <c r="C971" s="375">
        <v>2</v>
      </c>
      <c r="D971" s="375">
        <v>0</v>
      </c>
      <c r="E971" s="375">
        <v>5791</v>
      </c>
      <c r="F971" s="425">
        <v>1421</v>
      </c>
      <c r="I971" s="104"/>
      <c r="J971" s="381"/>
      <c r="K971" s="381"/>
      <c r="L971" s="381"/>
      <c r="M971" s="381"/>
      <c r="N971" s="381"/>
    </row>
    <row r="972" spans="1:14" ht="12.75">
      <c r="A972" s="107" t="s">
        <v>558</v>
      </c>
      <c r="B972" s="376"/>
      <c r="C972" s="376"/>
      <c r="D972" s="376"/>
      <c r="E972" s="376"/>
      <c r="F972" s="426"/>
      <c r="I972" s="104"/>
      <c r="J972" s="381"/>
      <c r="K972" s="381"/>
      <c r="L972" s="381"/>
      <c r="M972" s="381"/>
      <c r="N972" s="381"/>
    </row>
    <row r="973" spans="1:14" ht="12.75">
      <c r="A973" s="108" t="s">
        <v>559</v>
      </c>
      <c r="B973" s="377"/>
      <c r="C973" s="377"/>
      <c r="D973" s="377"/>
      <c r="E973" s="377"/>
      <c r="F973" s="427"/>
      <c r="I973" s="104"/>
      <c r="J973" s="381"/>
      <c r="K973" s="381"/>
      <c r="L973" s="381"/>
      <c r="M973" s="381"/>
      <c r="N973" s="381"/>
    </row>
    <row r="974" spans="1:14" ht="12.75">
      <c r="A974" s="106" t="s">
        <v>560</v>
      </c>
      <c r="B974" s="375">
        <v>32</v>
      </c>
      <c r="C974" s="375">
        <v>3</v>
      </c>
      <c r="D974" s="375">
        <v>0</v>
      </c>
      <c r="E974" s="375">
        <v>5999</v>
      </c>
      <c r="F974" s="425">
        <v>1499</v>
      </c>
      <c r="I974" s="109"/>
      <c r="J974" s="380"/>
      <c r="K974" s="380"/>
      <c r="L974" s="380"/>
      <c r="M974" s="380"/>
      <c r="N974" s="380"/>
    </row>
    <row r="975" spans="1:14" ht="12.75">
      <c r="A975" s="107" t="s">
        <v>561</v>
      </c>
      <c r="B975" s="376"/>
      <c r="C975" s="376"/>
      <c r="D975" s="376"/>
      <c r="E975" s="376"/>
      <c r="F975" s="426"/>
      <c r="I975" s="109"/>
      <c r="J975" s="380"/>
      <c r="K975" s="380"/>
      <c r="L975" s="380"/>
      <c r="M975" s="380"/>
      <c r="N975" s="380"/>
    </row>
    <row r="976" spans="1:14" ht="12.75">
      <c r="A976" s="107" t="s">
        <v>562</v>
      </c>
      <c r="B976" s="376"/>
      <c r="C976" s="376"/>
      <c r="D976" s="376"/>
      <c r="E976" s="376"/>
      <c r="F976" s="426"/>
      <c r="I976" s="109"/>
      <c r="J976" s="380"/>
      <c r="K976" s="380"/>
      <c r="L976" s="380"/>
      <c r="M976" s="380"/>
      <c r="N976" s="380"/>
    </row>
    <row r="977" spans="1:14" ht="12.75">
      <c r="A977" s="108" t="s">
        <v>563</v>
      </c>
      <c r="B977" s="377"/>
      <c r="C977" s="377"/>
      <c r="D977" s="377"/>
      <c r="E977" s="377"/>
      <c r="F977" s="427"/>
      <c r="I977" s="109"/>
      <c r="J977" s="380"/>
      <c r="K977" s="380"/>
      <c r="L977" s="380"/>
      <c r="M977" s="380"/>
      <c r="N977" s="380"/>
    </row>
    <row r="978" spans="1:14" ht="12.75">
      <c r="A978" s="307" t="s">
        <v>564</v>
      </c>
      <c r="B978" s="308">
        <v>5</v>
      </c>
      <c r="C978" s="308">
        <v>5</v>
      </c>
      <c r="D978" s="308">
        <v>0</v>
      </c>
      <c r="E978" s="308">
        <v>1310</v>
      </c>
      <c r="F978" s="309">
        <v>322</v>
      </c>
      <c r="I978" s="104"/>
      <c r="J978" s="105"/>
      <c r="K978" s="105"/>
      <c r="L978" s="105"/>
      <c r="M978" s="105"/>
      <c r="N978" s="105"/>
    </row>
    <row r="979" spans="1:14" ht="12.75">
      <c r="A979" s="106" t="s">
        <v>565</v>
      </c>
      <c r="B979" s="375">
        <v>40</v>
      </c>
      <c r="C979" s="375">
        <v>40</v>
      </c>
      <c r="D979" s="375">
        <v>0</v>
      </c>
      <c r="E979" s="375">
        <v>8547</v>
      </c>
      <c r="F979" s="425">
        <v>1771</v>
      </c>
      <c r="I979" s="109"/>
      <c r="J979" s="380"/>
      <c r="K979" s="380"/>
      <c r="L979" s="380"/>
      <c r="M979" s="380"/>
      <c r="N979" s="380"/>
    </row>
    <row r="980" spans="1:14" ht="12.75">
      <c r="A980" s="107" t="s">
        <v>566</v>
      </c>
      <c r="B980" s="376"/>
      <c r="C980" s="376"/>
      <c r="D980" s="376"/>
      <c r="E980" s="376"/>
      <c r="F980" s="426"/>
      <c r="I980" s="109"/>
      <c r="J980" s="380"/>
      <c r="K980" s="380"/>
      <c r="L980" s="380"/>
      <c r="M980" s="380"/>
      <c r="N980" s="380"/>
    </row>
    <row r="981" spans="1:14" ht="12.75">
      <c r="A981" s="107" t="s">
        <v>567</v>
      </c>
      <c r="B981" s="376"/>
      <c r="C981" s="376"/>
      <c r="D981" s="376"/>
      <c r="E981" s="376"/>
      <c r="F981" s="426"/>
      <c r="I981" s="109"/>
      <c r="J981" s="380"/>
      <c r="K981" s="380"/>
      <c r="L981" s="380"/>
      <c r="M981" s="380"/>
      <c r="N981" s="380"/>
    </row>
    <row r="982" spans="1:14" ht="12.75">
      <c r="A982" s="107" t="s">
        <v>568</v>
      </c>
      <c r="B982" s="376"/>
      <c r="C982" s="376"/>
      <c r="D982" s="376"/>
      <c r="E982" s="376"/>
      <c r="F982" s="426"/>
      <c r="I982" s="109"/>
      <c r="J982" s="380"/>
      <c r="K982" s="380"/>
      <c r="L982" s="380"/>
      <c r="M982" s="380"/>
      <c r="N982" s="380"/>
    </row>
    <row r="983" spans="1:14" ht="12.75">
      <c r="A983" s="107" t="s">
        <v>569</v>
      </c>
      <c r="B983" s="376"/>
      <c r="C983" s="376"/>
      <c r="D983" s="376"/>
      <c r="E983" s="376"/>
      <c r="F983" s="426"/>
      <c r="I983" s="109"/>
      <c r="J983" s="380"/>
      <c r="K983" s="380"/>
      <c r="L983" s="380"/>
      <c r="M983" s="380"/>
      <c r="N983" s="380"/>
    </row>
    <row r="984" spans="1:14" ht="12.75">
      <c r="A984" s="107" t="s">
        <v>570</v>
      </c>
      <c r="B984" s="376"/>
      <c r="C984" s="376"/>
      <c r="D984" s="376"/>
      <c r="E984" s="376"/>
      <c r="F984" s="426"/>
      <c r="I984" s="109"/>
      <c r="J984" s="380"/>
      <c r="K984" s="380"/>
      <c r="L984" s="380"/>
      <c r="M984" s="380"/>
      <c r="N984" s="380"/>
    </row>
    <row r="985" spans="1:14" ht="12.75">
      <c r="A985" s="107" t="s">
        <v>571</v>
      </c>
      <c r="B985" s="376"/>
      <c r="C985" s="376"/>
      <c r="D985" s="376"/>
      <c r="E985" s="376"/>
      <c r="F985" s="426"/>
      <c r="I985" s="109"/>
      <c r="J985" s="380"/>
      <c r="K985" s="380"/>
      <c r="L985" s="380"/>
      <c r="M985" s="380"/>
      <c r="N985" s="380"/>
    </row>
    <row r="986" spans="1:14" ht="12.75">
      <c r="A986" s="107" t="s">
        <v>572</v>
      </c>
      <c r="B986" s="376"/>
      <c r="C986" s="376"/>
      <c r="D986" s="376"/>
      <c r="E986" s="376"/>
      <c r="F986" s="426"/>
      <c r="I986" s="109"/>
      <c r="J986" s="380"/>
      <c r="K986" s="380"/>
      <c r="L986" s="380"/>
      <c r="M986" s="380"/>
      <c r="N986" s="380"/>
    </row>
    <row r="987" spans="1:14" ht="12.75">
      <c r="A987" s="107" t="s">
        <v>573</v>
      </c>
      <c r="B987" s="376"/>
      <c r="C987" s="376"/>
      <c r="D987" s="376"/>
      <c r="E987" s="376"/>
      <c r="F987" s="426"/>
      <c r="I987" s="109"/>
      <c r="J987" s="380"/>
      <c r="K987" s="380"/>
      <c r="L987" s="380"/>
      <c r="M987" s="380"/>
      <c r="N987" s="380"/>
    </row>
    <row r="988" spans="1:14" ht="12.75">
      <c r="A988" s="107" t="s">
        <v>574</v>
      </c>
      <c r="B988" s="376"/>
      <c r="C988" s="376"/>
      <c r="D988" s="376"/>
      <c r="E988" s="376"/>
      <c r="F988" s="426"/>
      <c r="I988" s="109"/>
      <c r="J988" s="380"/>
      <c r="K988" s="380"/>
      <c r="L988" s="380"/>
      <c r="M988" s="380"/>
      <c r="N988" s="380"/>
    </row>
    <row r="989" spans="1:14" ht="12.75">
      <c r="A989" s="107" t="s">
        <v>575</v>
      </c>
      <c r="B989" s="376"/>
      <c r="C989" s="376"/>
      <c r="D989" s="376"/>
      <c r="E989" s="376"/>
      <c r="F989" s="426"/>
      <c r="I989" s="109"/>
      <c r="J989" s="380"/>
      <c r="K989" s="380"/>
      <c r="L989" s="380"/>
      <c r="M989" s="380"/>
      <c r="N989" s="380"/>
    </row>
    <row r="990" spans="1:14" ht="12.75">
      <c r="A990" s="107" t="s">
        <v>576</v>
      </c>
      <c r="B990" s="376"/>
      <c r="C990" s="376"/>
      <c r="D990" s="376"/>
      <c r="E990" s="376"/>
      <c r="F990" s="426"/>
      <c r="I990" s="109"/>
      <c r="J990" s="380"/>
      <c r="K990" s="380"/>
      <c r="L990" s="380"/>
      <c r="M990" s="380"/>
      <c r="N990" s="380"/>
    </row>
    <row r="991" spans="1:14" ht="12.75">
      <c r="A991" s="107" t="s">
        <v>577</v>
      </c>
      <c r="B991" s="376"/>
      <c r="C991" s="376"/>
      <c r="D991" s="376"/>
      <c r="E991" s="376"/>
      <c r="F991" s="426"/>
      <c r="I991" s="109"/>
      <c r="J991" s="380"/>
      <c r="K991" s="380"/>
      <c r="L991" s="380"/>
      <c r="M991" s="380"/>
      <c r="N991" s="380"/>
    </row>
    <row r="992" spans="1:14" ht="12.75">
      <c r="A992" s="107" t="s">
        <v>578</v>
      </c>
      <c r="B992" s="376"/>
      <c r="C992" s="376"/>
      <c r="D992" s="376"/>
      <c r="E992" s="376"/>
      <c r="F992" s="426"/>
      <c r="I992" s="109"/>
      <c r="J992" s="380"/>
      <c r="K992" s="380"/>
      <c r="L992" s="380"/>
      <c r="M992" s="380"/>
      <c r="N992" s="380"/>
    </row>
    <row r="993" spans="1:14" ht="12.75">
      <c r="A993" s="107" t="s">
        <v>579</v>
      </c>
      <c r="B993" s="376"/>
      <c r="C993" s="376"/>
      <c r="D993" s="376"/>
      <c r="E993" s="376"/>
      <c r="F993" s="426"/>
      <c r="I993" s="109"/>
      <c r="J993" s="380"/>
      <c r="K993" s="380"/>
      <c r="L993" s="380"/>
      <c r="M993" s="380"/>
      <c r="N993" s="380"/>
    </row>
    <row r="994" spans="1:14" ht="12.75">
      <c r="A994" s="107" t="s">
        <v>580</v>
      </c>
      <c r="B994" s="376"/>
      <c r="C994" s="376"/>
      <c r="D994" s="376"/>
      <c r="E994" s="376"/>
      <c r="F994" s="426"/>
      <c r="I994" s="109"/>
      <c r="J994" s="380"/>
      <c r="K994" s="380"/>
      <c r="L994" s="380"/>
      <c r="M994" s="380"/>
      <c r="N994" s="380"/>
    </row>
    <row r="995" spans="1:14" ht="12.75">
      <c r="A995" s="107" t="s">
        <v>581</v>
      </c>
      <c r="B995" s="376"/>
      <c r="C995" s="376"/>
      <c r="D995" s="376"/>
      <c r="E995" s="376"/>
      <c r="F995" s="426"/>
      <c r="I995" s="109"/>
      <c r="J995" s="380"/>
      <c r="K995" s="380"/>
      <c r="L995" s="380"/>
      <c r="M995" s="380"/>
      <c r="N995" s="380"/>
    </row>
    <row r="996" spans="1:14" ht="12.75">
      <c r="A996" s="107" t="s">
        <v>582</v>
      </c>
      <c r="B996" s="376"/>
      <c r="C996" s="376"/>
      <c r="D996" s="376"/>
      <c r="E996" s="376"/>
      <c r="F996" s="426"/>
      <c r="I996" s="109"/>
      <c r="J996" s="380"/>
      <c r="K996" s="380"/>
      <c r="L996" s="380"/>
      <c r="M996" s="380"/>
      <c r="N996" s="380"/>
    </row>
    <row r="997" spans="1:14" ht="12.75">
      <c r="A997" s="107" t="s">
        <v>583</v>
      </c>
      <c r="B997" s="376"/>
      <c r="C997" s="376"/>
      <c r="D997" s="376"/>
      <c r="E997" s="376"/>
      <c r="F997" s="426"/>
      <c r="I997" s="109"/>
      <c r="J997" s="380"/>
      <c r="K997" s="380"/>
      <c r="L997" s="380"/>
      <c r="M997" s="380"/>
      <c r="N997" s="380"/>
    </row>
    <row r="998" spans="1:14" ht="12.75">
      <c r="A998" s="107" t="s">
        <v>584</v>
      </c>
      <c r="B998" s="376"/>
      <c r="C998" s="376"/>
      <c r="D998" s="376"/>
      <c r="E998" s="376"/>
      <c r="F998" s="426"/>
      <c r="I998" s="109"/>
      <c r="J998" s="380"/>
      <c r="K998" s="380"/>
      <c r="L998" s="380"/>
      <c r="M998" s="380"/>
      <c r="N998" s="380"/>
    </row>
    <row r="999" spans="1:14" ht="12.75">
      <c r="A999" s="107" t="s">
        <v>585</v>
      </c>
      <c r="B999" s="376"/>
      <c r="C999" s="376"/>
      <c r="D999" s="376"/>
      <c r="E999" s="376"/>
      <c r="F999" s="426"/>
      <c r="I999" s="109"/>
      <c r="J999" s="380"/>
      <c r="K999" s="380"/>
      <c r="L999" s="380"/>
      <c r="M999" s="380"/>
      <c r="N999" s="380"/>
    </row>
    <row r="1000" spans="1:14" ht="12.75">
      <c r="A1000" s="107" t="s">
        <v>586</v>
      </c>
      <c r="B1000" s="376"/>
      <c r="C1000" s="376"/>
      <c r="D1000" s="376"/>
      <c r="E1000" s="376"/>
      <c r="F1000" s="426"/>
      <c r="I1000" s="109"/>
      <c r="J1000" s="380"/>
      <c r="K1000" s="380"/>
      <c r="L1000" s="380"/>
      <c r="M1000" s="380"/>
      <c r="N1000" s="380"/>
    </row>
    <row r="1001" spans="1:14" ht="12.75">
      <c r="A1001" s="107" t="s">
        <v>587</v>
      </c>
      <c r="B1001" s="376"/>
      <c r="C1001" s="376"/>
      <c r="D1001" s="376"/>
      <c r="E1001" s="376"/>
      <c r="F1001" s="426"/>
      <c r="I1001" s="109"/>
      <c r="J1001" s="380"/>
      <c r="K1001" s="380"/>
      <c r="L1001" s="380"/>
      <c r="M1001" s="380"/>
      <c r="N1001" s="380"/>
    </row>
    <row r="1002" spans="1:14" ht="12.75">
      <c r="A1002" s="107" t="s">
        <v>588</v>
      </c>
      <c r="B1002" s="376"/>
      <c r="C1002" s="376"/>
      <c r="D1002" s="376"/>
      <c r="E1002" s="376"/>
      <c r="F1002" s="426"/>
      <c r="I1002" s="109"/>
      <c r="J1002" s="380"/>
      <c r="K1002" s="380"/>
      <c r="L1002" s="380"/>
      <c r="M1002" s="380"/>
      <c r="N1002" s="380"/>
    </row>
    <row r="1003" spans="1:14" ht="12.75">
      <c r="A1003" s="107" t="s">
        <v>589</v>
      </c>
      <c r="B1003" s="376"/>
      <c r="C1003" s="376"/>
      <c r="D1003" s="376"/>
      <c r="E1003" s="376"/>
      <c r="F1003" s="426"/>
      <c r="I1003" s="109"/>
      <c r="J1003" s="380"/>
      <c r="K1003" s="380"/>
      <c r="L1003" s="380"/>
      <c r="M1003" s="380"/>
      <c r="N1003" s="380"/>
    </row>
    <row r="1004" spans="1:14" ht="12.75">
      <c r="A1004" s="107" t="s">
        <v>590</v>
      </c>
      <c r="B1004" s="376"/>
      <c r="C1004" s="376"/>
      <c r="D1004" s="376"/>
      <c r="E1004" s="376"/>
      <c r="F1004" s="426"/>
      <c r="I1004" s="109"/>
      <c r="J1004" s="380"/>
      <c r="K1004" s="380"/>
      <c r="L1004" s="380"/>
      <c r="M1004" s="380"/>
      <c r="N1004" s="380"/>
    </row>
    <row r="1005" spans="1:14" ht="12.75">
      <c r="A1005" s="107" t="s">
        <v>591</v>
      </c>
      <c r="B1005" s="376"/>
      <c r="C1005" s="376"/>
      <c r="D1005" s="376"/>
      <c r="E1005" s="376"/>
      <c r="F1005" s="426"/>
      <c r="I1005" s="109"/>
      <c r="J1005" s="380"/>
      <c r="K1005" s="380"/>
      <c r="L1005" s="380"/>
      <c r="M1005" s="380"/>
      <c r="N1005" s="380"/>
    </row>
    <row r="1006" spans="1:14" ht="12.75">
      <c r="A1006" s="107" t="s">
        <v>592</v>
      </c>
      <c r="B1006" s="376"/>
      <c r="C1006" s="376"/>
      <c r="D1006" s="376"/>
      <c r="E1006" s="376"/>
      <c r="F1006" s="426"/>
      <c r="I1006" s="109"/>
      <c r="J1006" s="380"/>
      <c r="K1006" s="380"/>
      <c r="L1006" s="380"/>
      <c r="M1006" s="380"/>
      <c r="N1006" s="380"/>
    </row>
    <row r="1007" spans="1:14" ht="12.75">
      <c r="A1007" s="107" t="s">
        <v>593</v>
      </c>
      <c r="B1007" s="376"/>
      <c r="C1007" s="376"/>
      <c r="D1007" s="376"/>
      <c r="E1007" s="376"/>
      <c r="F1007" s="426"/>
      <c r="I1007" s="109"/>
      <c r="J1007" s="380"/>
      <c r="K1007" s="380"/>
      <c r="L1007" s="380"/>
      <c r="M1007" s="380"/>
      <c r="N1007" s="380"/>
    </row>
    <row r="1008" spans="1:14" ht="12.75">
      <c r="A1008" s="107" t="s">
        <v>594</v>
      </c>
      <c r="B1008" s="376"/>
      <c r="C1008" s="376"/>
      <c r="D1008" s="376"/>
      <c r="E1008" s="376"/>
      <c r="F1008" s="426"/>
      <c r="I1008" s="109"/>
      <c r="J1008" s="380"/>
      <c r="K1008" s="380"/>
      <c r="L1008" s="380"/>
      <c r="M1008" s="380"/>
      <c r="N1008" s="380"/>
    </row>
    <row r="1009" spans="1:14" ht="12.75">
      <c r="A1009" s="107" t="s">
        <v>595</v>
      </c>
      <c r="B1009" s="376"/>
      <c r="C1009" s="376"/>
      <c r="D1009" s="376"/>
      <c r="E1009" s="376"/>
      <c r="F1009" s="426"/>
      <c r="I1009" s="109"/>
      <c r="J1009" s="380"/>
      <c r="K1009" s="380"/>
      <c r="L1009" s="380"/>
      <c r="M1009" s="380"/>
      <c r="N1009" s="380"/>
    </row>
    <row r="1010" spans="1:14" ht="12.75">
      <c r="A1010" s="107" t="s">
        <v>596</v>
      </c>
      <c r="B1010" s="376"/>
      <c r="C1010" s="376"/>
      <c r="D1010" s="376"/>
      <c r="E1010" s="376"/>
      <c r="F1010" s="426"/>
      <c r="I1010" s="109"/>
      <c r="J1010" s="380"/>
      <c r="K1010" s="380"/>
      <c r="L1010" s="380"/>
      <c r="M1010" s="380"/>
      <c r="N1010" s="380"/>
    </row>
    <row r="1011" spans="1:14" ht="12.75">
      <c r="A1011" s="107" t="s">
        <v>597</v>
      </c>
      <c r="B1011" s="376"/>
      <c r="C1011" s="376"/>
      <c r="D1011" s="376"/>
      <c r="E1011" s="376"/>
      <c r="F1011" s="426"/>
      <c r="I1011" s="109"/>
      <c r="J1011" s="380"/>
      <c r="K1011" s="380"/>
      <c r="L1011" s="380"/>
      <c r="M1011" s="380"/>
      <c r="N1011" s="380"/>
    </row>
    <row r="1012" spans="1:14" ht="12.75">
      <c r="A1012" s="107" t="s">
        <v>598</v>
      </c>
      <c r="B1012" s="376"/>
      <c r="C1012" s="376"/>
      <c r="D1012" s="376"/>
      <c r="E1012" s="376"/>
      <c r="F1012" s="426"/>
      <c r="I1012" s="109"/>
      <c r="J1012" s="380"/>
      <c r="K1012" s="380"/>
      <c r="L1012" s="380"/>
      <c r="M1012" s="380"/>
      <c r="N1012" s="380"/>
    </row>
    <row r="1013" spans="1:14" ht="12.75">
      <c r="A1013" s="107" t="s">
        <v>599</v>
      </c>
      <c r="B1013" s="376"/>
      <c r="C1013" s="376"/>
      <c r="D1013" s="376"/>
      <c r="E1013" s="376"/>
      <c r="F1013" s="426"/>
      <c r="I1013" s="109"/>
      <c r="J1013" s="380"/>
      <c r="K1013" s="380"/>
      <c r="L1013" s="380"/>
      <c r="M1013" s="380"/>
      <c r="N1013" s="380"/>
    </row>
    <row r="1014" spans="1:14" ht="12.75">
      <c r="A1014" s="107" t="s">
        <v>600</v>
      </c>
      <c r="B1014" s="376"/>
      <c r="C1014" s="376"/>
      <c r="D1014" s="376"/>
      <c r="E1014" s="376"/>
      <c r="F1014" s="426"/>
      <c r="I1014" s="109"/>
      <c r="J1014" s="380"/>
      <c r="K1014" s="380"/>
      <c r="L1014" s="380"/>
      <c r="M1014" s="380"/>
      <c r="N1014" s="380"/>
    </row>
    <row r="1015" spans="1:14" ht="12.75">
      <c r="A1015" s="107" t="s">
        <v>601</v>
      </c>
      <c r="B1015" s="376"/>
      <c r="C1015" s="376"/>
      <c r="D1015" s="376"/>
      <c r="E1015" s="376"/>
      <c r="F1015" s="426"/>
      <c r="I1015" s="109"/>
      <c r="J1015" s="380"/>
      <c r="K1015" s="380"/>
      <c r="L1015" s="380"/>
      <c r="M1015" s="380"/>
      <c r="N1015" s="380"/>
    </row>
    <row r="1016" spans="1:14" ht="12.75">
      <c r="A1016" s="107" t="s">
        <v>602</v>
      </c>
      <c r="B1016" s="376"/>
      <c r="C1016" s="376"/>
      <c r="D1016" s="376"/>
      <c r="E1016" s="376"/>
      <c r="F1016" s="426"/>
      <c r="I1016" s="109"/>
      <c r="J1016" s="380"/>
      <c r="K1016" s="380"/>
      <c r="L1016" s="380"/>
      <c r="M1016" s="380"/>
      <c r="N1016" s="380"/>
    </row>
    <row r="1017" spans="1:14" ht="12.75">
      <c r="A1017" s="107" t="s">
        <v>603</v>
      </c>
      <c r="B1017" s="376"/>
      <c r="C1017" s="376"/>
      <c r="D1017" s="376"/>
      <c r="E1017" s="376"/>
      <c r="F1017" s="426"/>
      <c r="I1017" s="109"/>
      <c r="J1017" s="380"/>
      <c r="K1017" s="380"/>
      <c r="L1017" s="380"/>
      <c r="M1017" s="380"/>
      <c r="N1017" s="380"/>
    </row>
    <row r="1018" spans="1:14" ht="12.75">
      <c r="A1018" s="107" t="s">
        <v>604</v>
      </c>
      <c r="B1018" s="376"/>
      <c r="C1018" s="376"/>
      <c r="D1018" s="376"/>
      <c r="E1018" s="376"/>
      <c r="F1018" s="426"/>
      <c r="I1018" s="109"/>
      <c r="J1018" s="380"/>
      <c r="K1018" s="380"/>
      <c r="L1018" s="380"/>
      <c r="M1018" s="380"/>
      <c r="N1018" s="380"/>
    </row>
    <row r="1019" spans="1:14" ht="12.75">
      <c r="A1019" s="108" t="s">
        <v>605</v>
      </c>
      <c r="B1019" s="377"/>
      <c r="C1019" s="377"/>
      <c r="D1019" s="377"/>
      <c r="E1019" s="377"/>
      <c r="F1019" s="427"/>
      <c r="I1019" s="109"/>
      <c r="J1019" s="380"/>
      <c r="K1019" s="380"/>
      <c r="L1019" s="380"/>
      <c r="M1019" s="380"/>
      <c r="N1019" s="380"/>
    </row>
    <row r="1020" spans="1:14" ht="12.75">
      <c r="A1020" s="307" t="s">
        <v>606</v>
      </c>
      <c r="B1020" s="308">
        <v>1</v>
      </c>
      <c r="C1020" s="308">
        <v>1</v>
      </c>
      <c r="D1020" s="308">
        <v>0</v>
      </c>
      <c r="E1020" s="308">
        <v>3160</v>
      </c>
      <c r="F1020" s="309">
        <v>800</v>
      </c>
      <c r="I1020" s="104"/>
      <c r="J1020" s="105"/>
      <c r="K1020" s="105"/>
      <c r="L1020" s="105"/>
      <c r="M1020" s="105"/>
      <c r="N1020" s="105"/>
    </row>
    <row r="1021" spans="1:14" ht="12.75">
      <c r="A1021" s="307" t="s">
        <v>607</v>
      </c>
      <c r="B1021" s="308">
        <v>1</v>
      </c>
      <c r="C1021" s="308">
        <v>1</v>
      </c>
      <c r="D1021" s="308">
        <v>0</v>
      </c>
      <c r="E1021" s="308">
        <v>4567</v>
      </c>
      <c r="F1021" s="309">
        <v>945</v>
      </c>
      <c r="I1021" s="109"/>
      <c r="J1021" s="290"/>
      <c r="K1021" s="290"/>
      <c r="L1021" s="290"/>
      <c r="M1021" s="290"/>
      <c r="N1021" s="290"/>
    </row>
    <row r="1022" spans="1:14" ht="12.75">
      <c r="A1022" s="307" t="s">
        <v>608</v>
      </c>
      <c r="B1022" s="308">
        <v>1</v>
      </c>
      <c r="C1022" s="308">
        <v>1</v>
      </c>
      <c r="D1022" s="308">
        <v>0</v>
      </c>
      <c r="E1022" s="308">
        <v>29097</v>
      </c>
      <c r="F1022" s="309">
        <v>6023</v>
      </c>
      <c r="I1022" s="104"/>
      <c r="J1022" s="105"/>
      <c r="K1022" s="105"/>
      <c r="L1022" s="105"/>
      <c r="M1022" s="105"/>
      <c r="N1022" s="105"/>
    </row>
    <row r="1023" spans="1:14" ht="12.75">
      <c r="A1023" s="307" t="s">
        <v>609</v>
      </c>
      <c r="B1023" s="308">
        <v>1</v>
      </c>
      <c r="C1023" s="308">
        <v>1</v>
      </c>
      <c r="D1023" s="308">
        <v>0</v>
      </c>
      <c r="E1023" s="308">
        <v>6684</v>
      </c>
      <c r="F1023" s="309">
        <v>1148</v>
      </c>
      <c r="I1023" s="109"/>
      <c r="J1023" s="290"/>
      <c r="K1023" s="290"/>
      <c r="L1023" s="290"/>
      <c r="M1023" s="290"/>
      <c r="N1023" s="290"/>
    </row>
    <row r="1024" spans="1:14" ht="12.75">
      <c r="A1024" s="307" t="s">
        <v>610</v>
      </c>
      <c r="B1024" s="308">
        <v>1</v>
      </c>
      <c r="C1024" s="308">
        <v>1</v>
      </c>
      <c r="D1024" s="308">
        <v>0</v>
      </c>
      <c r="E1024" s="308">
        <v>5285</v>
      </c>
      <c r="F1024" s="309">
        <v>1094</v>
      </c>
      <c r="I1024" s="104"/>
      <c r="J1024" s="105"/>
      <c r="K1024" s="105"/>
      <c r="L1024" s="105"/>
      <c r="M1024" s="105"/>
      <c r="N1024" s="105"/>
    </row>
    <row r="1025" spans="1:14" ht="12.75">
      <c r="A1025" s="307" t="s">
        <v>611</v>
      </c>
      <c r="B1025" s="308">
        <v>2</v>
      </c>
      <c r="C1025" s="308">
        <v>1</v>
      </c>
      <c r="D1025" s="308">
        <v>0</v>
      </c>
      <c r="E1025" s="308">
        <v>20678</v>
      </c>
      <c r="F1025" s="309">
        <v>4280</v>
      </c>
      <c r="I1025" s="109"/>
      <c r="J1025" s="290"/>
      <c r="K1025" s="290"/>
      <c r="L1025" s="290"/>
      <c r="M1025" s="290"/>
      <c r="N1025" s="290"/>
    </row>
    <row r="1026" spans="1:14" ht="12.75">
      <c r="A1026" s="307" t="s">
        <v>612</v>
      </c>
      <c r="B1026" s="308">
        <v>1</v>
      </c>
      <c r="C1026" s="308">
        <v>1</v>
      </c>
      <c r="D1026" s="308">
        <v>0</v>
      </c>
      <c r="E1026" s="308">
        <v>30205</v>
      </c>
      <c r="F1026" s="309">
        <v>7648</v>
      </c>
      <c r="I1026" s="104"/>
      <c r="J1026" s="105"/>
      <c r="K1026" s="105"/>
      <c r="L1026" s="105"/>
      <c r="M1026" s="105"/>
      <c r="N1026" s="105"/>
    </row>
    <row r="1027" spans="1:14" ht="12.75">
      <c r="A1027" s="307" t="s">
        <v>613</v>
      </c>
      <c r="B1027" s="308">
        <v>1</v>
      </c>
      <c r="C1027" s="308">
        <v>1</v>
      </c>
      <c r="D1027" s="308">
        <v>0</v>
      </c>
      <c r="E1027" s="308">
        <v>34000</v>
      </c>
      <c r="F1027" s="309">
        <v>0</v>
      </c>
      <c r="I1027" s="109"/>
      <c r="J1027" s="290"/>
      <c r="K1027" s="290"/>
      <c r="L1027" s="290"/>
      <c r="M1027" s="290"/>
      <c r="N1027" s="290"/>
    </row>
    <row r="1028" spans="1:14" ht="12.75">
      <c r="A1028" s="307" t="s">
        <v>614</v>
      </c>
      <c r="B1028" s="308">
        <v>1</v>
      </c>
      <c r="C1028" s="308">
        <v>1</v>
      </c>
      <c r="D1028" s="308">
        <v>0</v>
      </c>
      <c r="E1028" s="308">
        <v>4990</v>
      </c>
      <c r="F1028" s="309">
        <v>1033</v>
      </c>
      <c r="I1028" s="104"/>
      <c r="J1028" s="105"/>
      <c r="K1028" s="105"/>
      <c r="L1028" s="105"/>
      <c r="M1028" s="105"/>
      <c r="N1028" s="105"/>
    </row>
    <row r="1029" spans="1:14" ht="12.75">
      <c r="A1029" s="307" t="s">
        <v>615</v>
      </c>
      <c r="B1029" s="308">
        <v>1</v>
      </c>
      <c r="C1029" s="308">
        <v>1</v>
      </c>
      <c r="D1029" s="308">
        <v>0</v>
      </c>
      <c r="E1029" s="308">
        <v>16953</v>
      </c>
      <c r="F1029" s="309">
        <v>4292</v>
      </c>
      <c r="I1029" s="109"/>
      <c r="J1029" s="290"/>
      <c r="K1029" s="290"/>
      <c r="L1029" s="290"/>
      <c r="M1029" s="290"/>
      <c r="N1029" s="290"/>
    </row>
    <row r="1030" spans="1:14" ht="12.75">
      <c r="A1030" s="307" t="s">
        <v>616</v>
      </c>
      <c r="B1030" s="308">
        <v>1</v>
      </c>
      <c r="C1030" s="308">
        <v>1</v>
      </c>
      <c r="D1030" s="308">
        <v>0</v>
      </c>
      <c r="E1030" s="308">
        <v>15962</v>
      </c>
      <c r="F1030" s="309">
        <v>0</v>
      </c>
      <c r="I1030" s="104"/>
      <c r="J1030" s="105"/>
      <c r="K1030" s="105"/>
      <c r="L1030" s="105"/>
      <c r="M1030" s="105"/>
      <c r="N1030" s="105"/>
    </row>
    <row r="1031" spans="1:14" ht="12.75">
      <c r="A1031" s="307" t="s">
        <v>617</v>
      </c>
      <c r="B1031" s="308">
        <v>1</v>
      </c>
      <c r="C1031" s="308">
        <v>1</v>
      </c>
      <c r="D1031" s="308">
        <v>0</v>
      </c>
      <c r="E1031" s="308">
        <v>11210</v>
      </c>
      <c r="F1031" s="309">
        <v>2320</v>
      </c>
      <c r="I1031" s="109"/>
      <c r="J1031" s="290"/>
      <c r="K1031" s="290"/>
      <c r="L1031" s="290"/>
      <c r="M1031" s="290"/>
      <c r="N1031" s="290"/>
    </row>
    <row r="1032" spans="1:14" ht="12.75">
      <c r="A1032" s="307" t="s">
        <v>618</v>
      </c>
      <c r="B1032" s="308">
        <v>1</v>
      </c>
      <c r="C1032" s="308">
        <v>1</v>
      </c>
      <c r="D1032" s="308">
        <v>0</v>
      </c>
      <c r="E1032" s="308">
        <v>4377</v>
      </c>
      <c r="F1032" s="309">
        <v>1108</v>
      </c>
      <c r="I1032" s="104"/>
      <c r="J1032" s="105"/>
      <c r="K1032" s="105"/>
      <c r="L1032" s="105"/>
      <c r="M1032" s="105"/>
      <c r="N1032" s="105"/>
    </row>
    <row r="1033" spans="1:14" ht="12.75">
      <c r="A1033" s="106" t="s">
        <v>619</v>
      </c>
      <c r="B1033" s="375">
        <v>4</v>
      </c>
      <c r="C1033" s="375">
        <v>0</v>
      </c>
      <c r="D1033" s="375">
        <v>0</v>
      </c>
      <c r="E1033" s="375">
        <v>4734</v>
      </c>
      <c r="F1033" s="425">
        <v>980</v>
      </c>
      <c r="I1033" s="109"/>
      <c r="J1033" s="380"/>
      <c r="K1033" s="380"/>
      <c r="L1033" s="380"/>
      <c r="M1033" s="380"/>
      <c r="N1033" s="380"/>
    </row>
    <row r="1034" spans="1:14" ht="12.75">
      <c r="A1034" s="107" t="s">
        <v>620</v>
      </c>
      <c r="B1034" s="376"/>
      <c r="C1034" s="376"/>
      <c r="D1034" s="376"/>
      <c r="E1034" s="376"/>
      <c r="F1034" s="426"/>
      <c r="I1034" s="109"/>
      <c r="J1034" s="380"/>
      <c r="K1034" s="380"/>
      <c r="L1034" s="380"/>
      <c r="M1034" s="380"/>
      <c r="N1034" s="380"/>
    </row>
    <row r="1035" spans="1:14" ht="12.75">
      <c r="A1035" s="107" t="s">
        <v>621</v>
      </c>
      <c r="B1035" s="376"/>
      <c r="C1035" s="376"/>
      <c r="D1035" s="376"/>
      <c r="E1035" s="376"/>
      <c r="F1035" s="426"/>
      <c r="I1035" s="109"/>
      <c r="J1035" s="380"/>
      <c r="K1035" s="380"/>
      <c r="L1035" s="380"/>
      <c r="M1035" s="380"/>
      <c r="N1035" s="380"/>
    </row>
    <row r="1036" spans="1:14" ht="12.75">
      <c r="A1036" s="107" t="s">
        <v>622</v>
      </c>
      <c r="B1036" s="376"/>
      <c r="C1036" s="376"/>
      <c r="D1036" s="376"/>
      <c r="E1036" s="376"/>
      <c r="F1036" s="426"/>
      <c r="I1036" s="109"/>
      <c r="J1036" s="380"/>
      <c r="K1036" s="380"/>
      <c r="L1036" s="380"/>
      <c r="M1036" s="380"/>
      <c r="N1036" s="380"/>
    </row>
    <row r="1037" spans="1:14" ht="12.75">
      <c r="A1037" s="108" t="s">
        <v>623</v>
      </c>
      <c r="B1037" s="377"/>
      <c r="C1037" s="377"/>
      <c r="D1037" s="377"/>
      <c r="E1037" s="377"/>
      <c r="F1037" s="427"/>
      <c r="I1037" s="109"/>
      <c r="J1037" s="380"/>
      <c r="K1037" s="380"/>
      <c r="L1037" s="380"/>
      <c r="M1037" s="380"/>
      <c r="N1037" s="380"/>
    </row>
    <row r="1038" spans="1:14" ht="12.75">
      <c r="A1038" s="307" t="s">
        <v>624</v>
      </c>
      <c r="B1038" s="308">
        <v>2</v>
      </c>
      <c r="C1038" s="308">
        <v>2</v>
      </c>
      <c r="D1038" s="308">
        <v>0</v>
      </c>
      <c r="E1038" s="308">
        <v>886</v>
      </c>
      <c r="F1038" s="309">
        <v>183</v>
      </c>
      <c r="I1038" s="104"/>
      <c r="J1038" s="105"/>
      <c r="K1038" s="105"/>
      <c r="L1038" s="105"/>
      <c r="M1038" s="105"/>
      <c r="N1038" s="105"/>
    </row>
    <row r="1039" spans="1:14" ht="12.75">
      <c r="A1039" s="307" t="s">
        <v>625</v>
      </c>
      <c r="B1039" s="308">
        <v>1</v>
      </c>
      <c r="C1039" s="308">
        <v>1</v>
      </c>
      <c r="D1039" s="308">
        <v>0</v>
      </c>
      <c r="E1039" s="308">
        <v>226</v>
      </c>
      <c r="F1039" s="309">
        <v>47</v>
      </c>
      <c r="I1039" s="109"/>
      <c r="J1039" s="290"/>
      <c r="K1039" s="290"/>
      <c r="L1039" s="290"/>
      <c r="M1039" s="290"/>
      <c r="N1039" s="290"/>
    </row>
    <row r="1040" spans="1:14" ht="12.75">
      <c r="A1040" s="307" t="s">
        <v>626</v>
      </c>
      <c r="B1040" s="308">
        <v>1</v>
      </c>
      <c r="C1040" s="308">
        <v>1</v>
      </c>
      <c r="D1040" s="308">
        <v>0</v>
      </c>
      <c r="E1040" s="308">
        <v>5121</v>
      </c>
      <c r="F1040" s="309">
        <v>1297</v>
      </c>
      <c r="I1040" s="104"/>
      <c r="J1040" s="105"/>
      <c r="K1040" s="105"/>
      <c r="L1040" s="105"/>
      <c r="M1040" s="105"/>
      <c r="N1040" s="105"/>
    </row>
    <row r="1041" spans="1:14" ht="12.75">
      <c r="A1041" s="307" t="s">
        <v>627</v>
      </c>
      <c r="B1041" s="308">
        <v>1</v>
      </c>
      <c r="C1041" s="308">
        <v>1</v>
      </c>
      <c r="D1041" s="308">
        <v>0</v>
      </c>
      <c r="E1041" s="308">
        <v>16125</v>
      </c>
      <c r="F1041" s="309">
        <v>3338</v>
      </c>
      <c r="I1041" s="109"/>
      <c r="J1041" s="290"/>
      <c r="K1041" s="290"/>
      <c r="L1041" s="290"/>
      <c r="M1041" s="290"/>
      <c r="N1041" s="290"/>
    </row>
    <row r="1042" spans="1:14" ht="12.75">
      <c r="A1042" s="307" t="s">
        <v>628</v>
      </c>
      <c r="B1042" s="308">
        <v>1</v>
      </c>
      <c r="C1042" s="308">
        <v>1</v>
      </c>
      <c r="D1042" s="308">
        <v>500</v>
      </c>
      <c r="E1042" s="308">
        <v>12027</v>
      </c>
      <c r="F1042" s="309">
        <v>329</v>
      </c>
      <c r="I1042" s="104"/>
      <c r="J1042" s="105"/>
      <c r="K1042" s="105"/>
      <c r="L1042" s="105"/>
      <c r="M1042" s="105"/>
      <c r="N1042" s="105"/>
    </row>
    <row r="1043" spans="1:14" ht="12.75">
      <c r="A1043" s="106" t="s">
        <v>629</v>
      </c>
      <c r="B1043" s="119">
        <v>1</v>
      </c>
      <c r="C1043" s="119">
        <v>1</v>
      </c>
      <c r="D1043" s="119">
        <v>150</v>
      </c>
      <c r="E1043" s="119">
        <v>6800</v>
      </c>
      <c r="F1043" s="120">
        <v>0</v>
      </c>
      <c r="I1043" s="109"/>
      <c r="J1043" s="290"/>
      <c r="K1043" s="290"/>
      <c r="L1043" s="290"/>
      <c r="M1043" s="290"/>
      <c r="N1043" s="290"/>
    </row>
    <row r="1044" spans="1:14" ht="13.5" thickBot="1">
      <c r="A1044" s="313" t="s">
        <v>630</v>
      </c>
      <c r="B1044" s="314">
        <f>SUM(B597:B1043)</f>
        <v>11817</v>
      </c>
      <c r="C1044" s="314">
        <f>SUM(C597:C1043)</f>
        <v>5072</v>
      </c>
      <c r="D1044" s="314">
        <f>SUM(D597:D1043)</f>
        <v>925.71</v>
      </c>
      <c r="E1044" s="314">
        <f>SUM(E597:E1043)</f>
        <v>2013800.0999999999</v>
      </c>
      <c r="F1044" s="315">
        <f>SUM(F597:F1043)</f>
        <v>460162</v>
      </c>
      <c r="I1044" s="287"/>
      <c r="J1044" s="292"/>
      <c r="K1044" s="292"/>
      <c r="L1044" s="292"/>
      <c r="M1044" s="292"/>
      <c r="N1044" s="292"/>
    </row>
    <row r="1045" spans="1:14" ht="12.75">
      <c r="A1045" s="316"/>
      <c r="B1045" s="317"/>
      <c r="C1045" s="317"/>
      <c r="D1045" s="316"/>
      <c r="E1045" s="316"/>
      <c r="F1045" s="316"/>
      <c r="I1045" s="55"/>
      <c r="J1045" s="55"/>
      <c r="K1045" s="54"/>
      <c r="L1045" s="54"/>
      <c r="M1045" s="54"/>
      <c r="N1045" s="54"/>
    </row>
    <row r="1046" spans="1:14" ht="15">
      <c r="A1046" s="323" t="s">
        <v>634</v>
      </c>
      <c r="B1046" s="324"/>
      <c r="C1046" s="324"/>
      <c r="D1046" s="325"/>
      <c r="E1046" s="326"/>
      <c r="F1046" s="325"/>
      <c r="I1046" s="55"/>
      <c r="J1046" s="55"/>
      <c r="K1046" s="54"/>
      <c r="L1046" s="54"/>
      <c r="M1046" s="54"/>
      <c r="N1046" s="54"/>
    </row>
    <row r="1047" spans="1:14" ht="13.5" thickBot="1">
      <c r="A1047" s="327" t="s">
        <v>635</v>
      </c>
      <c r="B1047" s="324"/>
      <c r="C1047" s="324"/>
      <c r="D1047" s="325"/>
      <c r="E1047" s="326"/>
      <c r="F1047" s="325"/>
      <c r="I1047" s="55"/>
      <c r="J1047" s="55"/>
      <c r="K1047" s="54"/>
      <c r="L1047" s="54"/>
      <c r="M1047" s="54"/>
      <c r="N1047" s="54"/>
    </row>
    <row r="1048" spans="1:14" ht="104.25" customHeight="1">
      <c r="A1048" s="321" t="s">
        <v>632</v>
      </c>
      <c r="B1048" s="321" t="s">
        <v>636</v>
      </c>
      <c r="C1048" s="321" t="s">
        <v>637</v>
      </c>
      <c r="D1048" s="321" t="s">
        <v>638</v>
      </c>
      <c r="E1048" s="328" t="s">
        <v>639</v>
      </c>
      <c r="F1048" s="329" t="s">
        <v>640</v>
      </c>
      <c r="I1048" s="23"/>
      <c r="J1048" s="23"/>
      <c r="K1048" s="23"/>
      <c r="L1048" s="23"/>
      <c r="M1048" s="23"/>
      <c r="N1048" s="23"/>
    </row>
    <row r="1049" spans="1:14" ht="12.75">
      <c r="A1049" s="330" t="s">
        <v>183</v>
      </c>
      <c r="B1049" s="358">
        <v>8887.827</v>
      </c>
      <c r="C1049" s="387">
        <v>6700.187</v>
      </c>
      <c r="D1049" s="394">
        <v>152.81530391150645</v>
      </c>
      <c r="E1049" s="387">
        <v>256</v>
      </c>
      <c r="F1049" s="395">
        <v>268</v>
      </c>
      <c r="I1049" s="289"/>
      <c r="J1049" s="362"/>
      <c r="K1049" s="363"/>
      <c r="L1049" s="373"/>
      <c r="M1049" s="363"/>
      <c r="N1049" s="362"/>
    </row>
    <row r="1050" spans="1:14" ht="12.75">
      <c r="A1050" s="331" t="s">
        <v>184</v>
      </c>
      <c r="B1050" s="358"/>
      <c r="C1050" s="387"/>
      <c r="D1050" s="394"/>
      <c r="E1050" s="387"/>
      <c r="F1050" s="395"/>
      <c r="I1050" s="289"/>
      <c r="J1050" s="362"/>
      <c r="K1050" s="363"/>
      <c r="L1050" s="373"/>
      <c r="M1050" s="363"/>
      <c r="N1050" s="362"/>
    </row>
    <row r="1051" spans="1:14" ht="12.75">
      <c r="A1051" s="331" t="s">
        <v>185</v>
      </c>
      <c r="B1051" s="358"/>
      <c r="C1051" s="387"/>
      <c r="D1051" s="394"/>
      <c r="E1051" s="387"/>
      <c r="F1051" s="395"/>
      <c r="I1051" s="289"/>
      <c r="J1051" s="362"/>
      <c r="K1051" s="363"/>
      <c r="L1051" s="373"/>
      <c r="M1051" s="363"/>
      <c r="N1051" s="362"/>
    </row>
    <row r="1052" spans="1:14" ht="12.75">
      <c r="A1052" s="331" t="s">
        <v>186</v>
      </c>
      <c r="B1052" s="358"/>
      <c r="C1052" s="387"/>
      <c r="D1052" s="394"/>
      <c r="E1052" s="387"/>
      <c r="F1052" s="395"/>
      <c r="I1052" s="289"/>
      <c r="J1052" s="362"/>
      <c r="K1052" s="363"/>
      <c r="L1052" s="373"/>
      <c r="M1052" s="363"/>
      <c r="N1052" s="362"/>
    </row>
    <row r="1053" spans="1:14" ht="12.75">
      <c r="A1053" s="331" t="s">
        <v>187</v>
      </c>
      <c r="B1053" s="358"/>
      <c r="C1053" s="387"/>
      <c r="D1053" s="394"/>
      <c r="E1053" s="387"/>
      <c r="F1053" s="395"/>
      <c r="I1053" s="289"/>
      <c r="J1053" s="362"/>
      <c r="K1053" s="363"/>
      <c r="L1053" s="373"/>
      <c r="M1053" s="363"/>
      <c r="N1053" s="362"/>
    </row>
    <row r="1054" spans="1:14" ht="12.75">
      <c r="A1054" s="331" t="s">
        <v>188</v>
      </c>
      <c r="B1054" s="358"/>
      <c r="C1054" s="387"/>
      <c r="D1054" s="394"/>
      <c r="E1054" s="387"/>
      <c r="F1054" s="395"/>
      <c r="I1054" s="289"/>
      <c r="J1054" s="362"/>
      <c r="K1054" s="363"/>
      <c r="L1054" s="373"/>
      <c r="M1054" s="363"/>
      <c r="N1054" s="362"/>
    </row>
    <row r="1055" spans="1:14" ht="12.75">
      <c r="A1055" s="331" t="s">
        <v>189</v>
      </c>
      <c r="B1055" s="358"/>
      <c r="C1055" s="387"/>
      <c r="D1055" s="394"/>
      <c r="E1055" s="387"/>
      <c r="F1055" s="395"/>
      <c r="I1055" s="289"/>
      <c r="J1055" s="362"/>
      <c r="K1055" s="363"/>
      <c r="L1055" s="373"/>
      <c r="M1055" s="363"/>
      <c r="N1055" s="362"/>
    </row>
    <row r="1056" spans="1:14" ht="12.75">
      <c r="A1056" s="331" t="s">
        <v>190</v>
      </c>
      <c r="B1056" s="358"/>
      <c r="C1056" s="387"/>
      <c r="D1056" s="394"/>
      <c r="E1056" s="387"/>
      <c r="F1056" s="395"/>
      <c r="I1056" s="289"/>
      <c r="J1056" s="362"/>
      <c r="K1056" s="363"/>
      <c r="L1056" s="373"/>
      <c r="M1056" s="363"/>
      <c r="N1056" s="362"/>
    </row>
    <row r="1057" spans="1:14" ht="12.75">
      <c r="A1057" s="331" t="s">
        <v>191</v>
      </c>
      <c r="B1057" s="358"/>
      <c r="C1057" s="387"/>
      <c r="D1057" s="394"/>
      <c r="E1057" s="387"/>
      <c r="F1057" s="395"/>
      <c r="I1057" s="289"/>
      <c r="J1057" s="362"/>
      <c r="K1057" s="363"/>
      <c r="L1057" s="373"/>
      <c r="M1057" s="363"/>
      <c r="N1057" s="362"/>
    </row>
    <row r="1058" spans="1:14" ht="12.75">
      <c r="A1058" s="332" t="s">
        <v>192</v>
      </c>
      <c r="B1058" s="358"/>
      <c r="C1058" s="387"/>
      <c r="D1058" s="394"/>
      <c r="E1058" s="387"/>
      <c r="F1058" s="395"/>
      <c r="I1058" s="289"/>
      <c r="J1058" s="362"/>
      <c r="K1058" s="363"/>
      <c r="L1058" s="373"/>
      <c r="M1058" s="363"/>
      <c r="N1058" s="362"/>
    </row>
    <row r="1059" spans="1:14" ht="12.75">
      <c r="A1059" s="333" t="s">
        <v>193</v>
      </c>
      <c r="B1059" s="122">
        <v>3677.6330000000003</v>
      </c>
      <c r="C1059" s="117">
        <v>2376.193</v>
      </c>
      <c r="D1059" s="123">
        <v>151.43668344911097</v>
      </c>
      <c r="E1059" s="117">
        <v>224</v>
      </c>
      <c r="F1059" s="334">
        <v>209</v>
      </c>
      <c r="I1059" s="109"/>
      <c r="J1059" s="293"/>
      <c r="K1059" s="294"/>
      <c r="L1059" s="295"/>
      <c r="M1059" s="294"/>
      <c r="N1059" s="296"/>
    </row>
    <row r="1060" spans="1:14" ht="12.75">
      <c r="A1060" s="111" t="s">
        <v>194</v>
      </c>
      <c r="B1060" s="358">
        <v>743.425</v>
      </c>
      <c r="C1060" s="387">
        <v>720.4649999999999</v>
      </c>
      <c r="D1060" s="394">
        <v>200.51906484831613</v>
      </c>
      <c r="E1060" s="387">
        <v>18</v>
      </c>
      <c r="F1060" s="395">
        <v>3</v>
      </c>
      <c r="I1060" s="104"/>
      <c r="J1060" s="362"/>
      <c r="K1060" s="363"/>
      <c r="L1060" s="373"/>
      <c r="M1060" s="363"/>
      <c r="N1060" s="362"/>
    </row>
    <row r="1061" spans="1:14" ht="12.75">
      <c r="A1061" s="112" t="s">
        <v>195</v>
      </c>
      <c r="B1061" s="358"/>
      <c r="C1061" s="387"/>
      <c r="D1061" s="394"/>
      <c r="E1061" s="387"/>
      <c r="F1061" s="395"/>
      <c r="I1061" s="104"/>
      <c r="J1061" s="362"/>
      <c r="K1061" s="363"/>
      <c r="L1061" s="373"/>
      <c r="M1061" s="363"/>
      <c r="N1061" s="362"/>
    </row>
    <row r="1062" spans="1:14" ht="12.75">
      <c r="A1062" s="112" t="s">
        <v>196</v>
      </c>
      <c r="B1062" s="358"/>
      <c r="C1062" s="387"/>
      <c r="D1062" s="394"/>
      <c r="E1062" s="387"/>
      <c r="F1062" s="395"/>
      <c r="I1062" s="104"/>
      <c r="J1062" s="362"/>
      <c r="K1062" s="363"/>
      <c r="L1062" s="373"/>
      <c r="M1062" s="363"/>
      <c r="N1062" s="362"/>
    </row>
    <row r="1063" spans="1:14" ht="12.75">
      <c r="A1063" s="112" t="s">
        <v>197</v>
      </c>
      <c r="B1063" s="358"/>
      <c r="C1063" s="387"/>
      <c r="D1063" s="394"/>
      <c r="E1063" s="387"/>
      <c r="F1063" s="395"/>
      <c r="I1063" s="104"/>
      <c r="J1063" s="362"/>
      <c r="K1063" s="363"/>
      <c r="L1063" s="373"/>
      <c r="M1063" s="363"/>
      <c r="N1063" s="362"/>
    </row>
    <row r="1064" spans="1:14" ht="12.75">
      <c r="A1064" s="112" t="s">
        <v>198</v>
      </c>
      <c r="B1064" s="358"/>
      <c r="C1064" s="387"/>
      <c r="D1064" s="394"/>
      <c r="E1064" s="387"/>
      <c r="F1064" s="395"/>
      <c r="I1064" s="104"/>
      <c r="J1064" s="362"/>
      <c r="K1064" s="363"/>
      <c r="L1064" s="373"/>
      <c r="M1064" s="363"/>
      <c r="N1064" s="362"/>
    </row>
    <row r="1065" spans="1:14" ht="12.75">
      <c r="A1065" s="113" t="s">
        <v>199</v>
      </c>
      <c r="B1065" s="358"/>
      <c r="C1065" s="387"/>
      <c r="D1065" s="394"/>
      <c r="E1065" s="387"/>
      <c r="F1065" s="395"/>
      <c r="I1065" s="104"/>
      <c r="J1065" s="362"/>
      <c r="K1065" s="363"/>
      <c r="L1065" s="373"/>
      <c r="M1065" s="363"/>
      <c r="N1065" s="362"/>
    </row>
    <row r="1066" spans="1:14" ht="12.75">
      <c r="A1066" s="333" t="s">
        <v>200</v>
      </c>
      <c r="B1066" s="122">
        <v>5.04</v>
      </c>
      <c r="C1066" s="117">
        <v>0</v>
      </c>
      <c r="D1066" s="123">
        <v>0</v>
      </c>
      <c r="E1066" s="117">
        <v>0</v>
      </c>
      <c r="F1066" s="334">
        <v>1</v>
      </c>
      <c r="I1066" s="109"/>
      <c r="J1066" s="293"/>
      <c r="K1066" s="294"/>
      <c r="L1066" s="295"/>
      <c r="M1066" s="294"/>
      <c r="N1066" s="296"/>
    </row>
    <row r="1067" spans="1:14" ht="12.75">
      <c r="A1067" s="111" t="s">
        <v>201</v>
      </c>
      <c r="B1067" s="358">
        <v>8325.405</v>
      </c>
      <c r="C1067" s="387">
        <v>6624.965</v>
      </c>
      <c r="D1067" s="394">
        <v>200.61061652131784</v>
      </c>
      <c r="E1067" s="387">
        <v>63</v>
      </c>
      <c r="F1067" s="395">
        <v>240</v>
      </c>
      <c r="I1067" s="104"/>
      <c r="J1067" s="362"/>
      <c r="K1067" s="363"/>
      <c r="L1067" s="373"/>
      <c r="M1067" s="363"/>
      <c r="N1067" s="362"/>
    </row>
    <row r="1068" spans="1:14" ht="12.75">
      <c r="A1068" s="112" t="s">
        <v>202</v>
      </c>
      <c r="B1068" s="358"/>
      <c r="C1068" s="387"/>
      <c r="D1068" s="394"/>
      <c r="E1068" s="387"/>
      <c r="F1068" s="395"/>
      <c r="I1068" s="104"/>
      <c r="J1068" s="362"/>
      <c r="K1068" s="363"/>
      <c r="L1068" s="373"/>
      <c r="M1068" s="363"/>
      <c r="N1068" s="362"/>
    </row>
    <row r="1069" spans="1:14" ht="12.75">
      <c r="A1069" s="112" t="s">
        <v>203</v>
      </c>
      <c r="B1069" s="358"/>
      <c r="C1069" s="387"/>
      <c r="D1069" s="394"/>
      <c r="E1069" s="387"/>
      <c r="F1069" s="395"/>
      <c r="I1069" s="104"/>
      <c r="J1069" s="362"/>
      <c r="K1069" s="363"/>
      <c r="L1069" s="373"/>
      <c r="M1069" s="363"/>
      <c r="N1069" s="362"/>
    </row>
    <row r="1070" spans="1:14" ht="12.75">
      <c r="A1070" s="112" t="s">
        <v>204</v>
      </c>
      <c r="B1070" s="358"/>
      <c r="C1070" s="387"/>
      <c r="D1070" s="394"/>
      <c r="E1070" s="387"/>
      <c r="F1070" s="395"/>
      <c r="I1070" s="104"/>
      <c r="J1070" s="362"/>
      <c r="K1070" s="363"/>
      <c r="L1070" s="373"/>
      <c r="M1070" s="363"/>
      <c r="N1070" s="362"/>
    </row>
    <row r="1071" spans="1:14" ht="12.75">
      <c r="A1071" s="112" t="s">
        <v>205</v>
      </c>
      <c r="B1071" s="358"/>
      <c r="C1071" s="387"/>
      <c r="D1071" s="394"/>
      <c r="E1071" s="387"/>
      <c r="F1071" s="395"/>
      <c r="I1071" s="104"/>
      <c r="J1071" s="362"/>
      <c r="K1071" s="363"/>
      <c r="L1071" s="373"/>
      <c r="M1071" s="363"/>
      <c r="N1071" s="362"/>
    </row>
    <row r="1072" spans="1:14" ht="12.75">
      <c r="A1072" s="112" t="s">
        <v>206</v>
      </c>
      <c r="B1072" s="358"/>
      <c r="C1072" s="387"/>
      <c r="D1072" s="394"/>
      <c r="E1072" s="387"/>
      <c r="F1072" s="395"/>
      <c r="I1072" s="104"/>
      <c r="J1072" s="362"/>
      <c r="K1072" s="363"/>
      <c r="L1072" s="373"/>
      <c r="M1072" s="363"/>
      <c r="N1072" s="362"/>
    </row>
    <row r="1073" spans="1:14" ht="12.75">
      <c r="A1073" s="112" t="s">
        <v>207</v>
      </c>
      <c r="B1073" s="358"/>
      <c r="C1073" s="387"/>
      <c r="D1073" s="394"/>
      <c r="E1073" s="387"/>
      <c r="F1073" s="395"/>
      <c r="I1073" s="104"/>
      <c r="J1073" s="362"/>
      <c r="K1073" s="363"/>
      <c r="L1073" s="373"/>
      <c r="M1073" s="363"/>
      <c r="N1073" s="362"/>
    </row>
    <row r="1074" spans="1:14" ht="12.75">
      <c r="A1074" s="112" t="s">
        <v>208</v>
      </c>
      <c r="B1074" s="358"/>
      <c r="C1074" s="387"/>
      <c r="D1074" s="394"/>
      <c r="E1074" s="387"/>
      <c r="F1074" s="395"/>
      <c r="I1074" s="104"/>
      <c r="J1074" s="362"/>
      <c r="K1074" s="363"/>
      <c r="L1074" s="373"/>
      <c r="M1074" s="363"/>
      <c r="N1074" s="362"/>
    </row>
    <row r="1075" spans="1:14" ht="12.75">
      <c r="A1075" s="112" t="s">
        <v>209</v>
      </c>
      <c r="B1075" s="358"/>
      <c r="C1075" s="387"/>
      <c r="D1075" s="394"/>
      <c r="E1075" s="387"/>
      <c r="F1075" s="395"/>
      <c r="I1075" s="104"/>
      <c r="J1075" s="362"/>
      <c r="K1075" s="363"/>
      <c r="L1075" s="373"/>
      <c r="M1075" s="363"/>
      <c r="N1075" s="362"/>
    </row>
    <row r="1076" spans="1:14" ht="12.75">
      <c r="A1076" s="112" t="s">
        <v>210</v>
      </c>
      <c r="B1076" s="358"/>
      <c r="C1076" s="387"/>
      <c r="D1076" s="394"/>
      <c r="E1076" s="387"/>
      <c r="F1076" s="395"/>
      <c r="I1076" s="104"/>
      <c r="J1076" s="362"/>
      <c r="K1076" s="363"/>
      <c r="L1076" s="373"/>
      <c r="M1076" s="363"/>
      <c r="N1076" s="362"/>
    </row>
    <row r="1077" spans="1:14" ht="12.75">
      <c r="A1077" s="113" t="s">
        <v>211</v>
      </c>
      <c r="B1077" s="358"/>
      <c r="C1077" s="387"/>
      <c r="D1077" s="394"/>
      <c r="E1077" s="387"/>
      <c r="F1077" s="395"/>
      <c r="I1077" s="104"/>
      <c r="J1077" s="362"/>
      <c r="K1077" s="363"/>
      <c r="L1077" s="373"/>
      <c r="M1077" s="363"/>
      <c r="N1077" s="362"/>
    </row>
    <row r="1078" spans="1:14" ht="12.75">
      <c r="A1078" s="111" t="s">
        <v>212</v>
      </c>
      <c r="B1078" s="358">
        <v>17553.25</v>
      </c>
      <c r="C1078" s="387">
        <v>12929.89</v>
      </c>
      <c r="D1078" s="394">
        <v>171.4148407008315</v>
      </c>
      <c r="E1078" s="387">
        <v>215</v>
      </c>
      <c r="F1078" s="395">
        <v>535</v>
      </c>
      <c r="I1078" s="109"/>
      <c r="J1078" s="370"/>
      <c r="K1078" s="361"/>
      <c r="L1078" s="371"/>
      <c r="M1078" s="361"/>
      <c r="N1078" s="360"/>
    </row>
    <row r="1079" spans="1:14" ht="12.75">
      <c r="A1079" s="112" t="s">
        <v>213</v>
      </c>
      <c r="B1079" s="358"/>
      <c r="C1079" s="387"/>
      <c r="D1079" s="394"/>
      <c r="E1079" s="387"/>
      <c r="F1079" s="395"/>
      <c r="I1079" s="109"/>
      <c r="J1079" s="370"/>
      <c r="K1079" s="361"/>
      <c r="L1079" s="371"/>
      <c r="M1079" s="361"/>
      <c r="N1079" s="360"/>
    </row>
    <row r="1080" spans="1:14" ht="12.75">
      <c r="A1080" s="112" t="s">
        <v>214</v>
      </c>
      <c r="B1080" s="358"/>
      <c r="C1080" s="387"/>
      <c r="D1080" s="394"/>
      <c r="E1080" s="387"/>
      <c r="F1080" s="395"/>
      <c r="I1080" s="109"/>
      <c r="J1080" s="370"/>
      <c r="K1080" s="361"/>
      <c r="L1080" s="371"/>
      <c r="M1080" s="361"/>
      <c r="N1080" s="360"/>
    </row>
    <row r="1081" spans="1:14" ht="12.75">
      <c r="A1081" s="112" t="s">
        <v>215</v>
      </c>
      <c r="B1081" s="358"/>
      <c r="C1081" s="387"/>
      <c r="D1081" s="394"/>
      <c r="E1081" s="387"/>
      <c r="F1081" s="395"/>
      <c r="I1081" s="109"/>
      <c r="J1081" s="370"/>
      <c r="K1081" s="361"/>
      <c r="L1081" s="371"/>
      <c r="M1081" s="361"/>
      <c r="N1081" s="360"/>
    </row>
    <row r="1082" spans="1:14" ht="12.75">
      <c r="A1082" s="112" t="s">
        <v>216</v>
      </c>
      <c r="B1082" s="358"/>
      <c r="C1082" s="387"/>
      <c r="D1082" s="394"/>
      <c r="E1082" s="387"/>
      <c r="F1082" s="395"/>
      <c r="I1082" s="109"/>
      <c r="J1082" s="370"/>
      <c r="K1082" s="361"/>
      <c r="L1082" s="371"/>
      <c r="M1082" s="361"/>
      <c r="N1082" s="360"/>
    </row>
    <row r="1083" spans="1:14" ht="12.75">
      <c r="A1083" s="112" t="s">
        <v>217</v>
      </c>
      <c r="B1083" s="358"/>
      <c r="C1083" s="387"/>
      <c r="D1083" s="394"/>
      <c r="E1083" s="387"/>
      <c r="F1083" s="395"/>
      <c r="I1083" s="109"/>
      <c r="J1083" s="370"/>
      <c r="K1083" s="361"/>
      <c r="L1083" s="371"/>
      <c r="M1083" s="361"/>
      <c r="N1083" s="360"/>
    </row>
    <row r="1084" spans="1:14" ht="12.75">
      <c r="A1084" s="112" t="s">
        <v>218</v>
      </c>
      <c r="B1084" s="358"/>
      <c r="C1084" s="387"/>
      <c r="D1084" s="394"/>
      <c r="E1084" s="387"/>
      <c r="F1084" s="395"/>
      <c r="I1084" s="109"/>
      <c r="J1084" s="370"/>
      <c r="K1084" s="361"/>
      <c r="L1084" s="371"/>
      <c r="M1084" s="361"/>
      <c r="N1084" s="360"/>
    </row>
    <row r="1085" spans="1:14" ht="12.75">
      <c r="A1085" s="112" t="s">
        <v>219</v>
      </c>
      <c r="B1085" s="358"/>
      <c r="C1085" s="387"/>
      <c r="D1085" s="394"/>
      <c r="E1085" s="387"/>
      <c r="F1085" s="395"/>
      <c r="I1085" s="109"/>
      <c r="J1085" s="370"/>
      <c r="K1085" s="361"/>
      <c r="L1085" s="371"/>
      <c r="M1085" s="361"/>
      <c r="N1085" s="360"/>
    </row>
    <row r="1086" spans="1:14" ht="12.75">
      <c r="A1086" s="112" t="s">
        <v>220</v>
      </c>
      <c r="B1086" s="358"/>
      <c r="C1086" s="387"/>
      <c r="D1086" s="394"/>
      <c r="E1086" s="387"/>
      <c r="F1086" s="395"/>
      <c r="I1086" s="109"/>
      <c r="J1086" s="370"/>
      <c r="K1086" s="361"/>
      <c r="L1086" s="371"/>
      <c r="M1086" s="361"/>
      <c r="N1086" s="360"/>
    </row>
    <row r="1087" spans="1:14" ht="12.75">
      <c r="A1087" s="112" t="s">
        <v>221</v>
      </c>
      <c r="B1087" s="358"/>
      <c r="C1087" s="387"/>
      <c r="D1087" s="394"/>
      <c r="E1087" s="387"/>
      <c r="F1087" s="395"/>
      <c r="I1087" s="109"/>
      <c r="J1087" s="370"/>
      <c r="K1087" s="361"/>
      <c r="L1087" s="371"/>
      <c r="M1087" s="361"/>
      <c r="N1087" s="360"/>
    </row>
    <row r="1088" spans="1:14" ht="12.75">
      <c r="A1088" s="112" t="s">
        <v>222</v>
      </c>
      <c r="B1088" s="358"/>
      <c r="C1088" s="387"/>
      <c r="D1088" s="394"/>
      <c r="E1088" s="387"/>
      <c r="F1088" s="395"/>
      <c r="I1088" s="109"/>
      <c r="J1088" s="370"/>
      <c r="K1088" s="361"/>
      <c r="L1088" s="371"/>
      <c r="M1088" s="361"/>
      <c r="N1088" s="360"/>
    </row>
    <row r="1089" spans="1:14" ht="12.75">
      <c r="A1089" s="112" t="s">
        <v>223</v>
      </c>
      <c r="B1089" s="358"/>
      <c r="C1089" s="387"/>
      <c r="D1089" s="394"/>
      <c r="E1089" s="387"/>
      <c r="F1089" s="395"/>
      <c r="I1089" s="109"/>
      <c r="J1089" s="370"/>
      <c r="K1089" s="361"/>
      <c r="L1089" s="371"/>
      <c r="M1089" s="361"/>
      <c r="N1089" s="360"/>
    </row>
    <row r="1090" spans="1:14" ht="12.75">
      <c r="A1090" s="112" t="s">
        <v>224</v>
      </c>
      <c r="B1090" s="358"/>
      <c r="C1090" s="387"/>
      <c r="D1090" s="394"/>
      <c r="E1090" s="387"/>
      <c r="F1090" s="395"/>
      <c r="I1090" s="109"/>
      <c r="J1090" s="370"/>
      <c r="K1090" s="361"/>
      <c r="L1090" s="371"/>
      <c r="M1090" s="361"/>
      <c r="N1090" s="360"/>
    </row>
    <row r="1091" spans="1:14" ht="12.75">
      <c r="A1091" s="112" t="s">
        <v>225</v>
      </c>
      <c r="B1091" s="358"/>
      <c r="C1091" s="387"/>
      <c r="D1091" s="394"/>
      <c r="E1091" s="387"/>
      <c r="F1091" s="395"/>
      <c r="I1091" s="109"/>
      <c r="J1091" s="370"/>
      <c r="K1091" s="361"/>
      <c r="L1091" s="371"/>
      <c r="M1091" s="361"/>
      <c r="N1091" s="360"/>
    </row>
    <row r="1092" spans="1:14" ht="12.75">
      <c r="A1092" s="112" t="s">
        <v>226</v>
      </c>
      <c r="B1092" s="358"/>
      <c r="C1092" s="387"/>
      <c r="D1092" s="394"/>
      <c r="E1092" s="387"/>
      <c r="F1092" s="395"/>
      <c r="I1092" s="109"/>
      <c r="J1092" s="370"/>
      <c r="K1092" s="361"/>
      <c r="L1092" s="371"/>
      <c r="M1092" s="361"/>
      <c r="N1092" s="360"/>
    </row>
    <row r="1093" spans="1:14" ht="12.75">
      <c r="A1093" s="113" t="s">
        <v>227</v>
      </c>
      <c r="B1093" s="358"/>
      <c r="C1093" s="387"/>
      <c r="D1093" s="394"/>
      <c r="E1093" s="387"/>
      <c r="F1093" s="395"/>
      <c r="I1093" s="109"/>
      <c r="J1093" s="370"/>
      <c r="K1093" s="361"/>
      <c r="L1093" s="371"/>
      <c r="M1093" s="361"/>
      <c r="N1093" s="360"/>
    </row>
    <row r="1094" spans="1:14" ht="12.75">
      <c r="A1094" s="111" t="s">
        <v>228</v>
      </c>
      <c r="B1094" s="358">
        <v>7193.832</v>
      </c>
      <c r="C1094" s="387">
        <v>5319.792</v>
      </c>
      <c r="D1094" s="394">
        <v>176.7490198684298</v>
      </c>
      <c r="E1094" s="387">
        <v>218</v>
      </c>
      <c r="F1094" s="395">
        <v>208</v>
      </c>
      <c r="I1094" s="104"/>
      <c r="J1094" s="362"/>
      <c r="K1094" s="363"/>
      <c r="L1094" s="373"/>
      <c r="M1094" s="363"/>
      <c r="N1094" s="362"/>
    </row>
    <row r="1095" spans="1:14" ht="12.75">
      <c r="A1095" s="112" t="s">
        <v>229</v>
      </c>
      <c r="B1095" s="358"/>
      <c r="C1095" s="387"/>
      <c r="D1095" s="394"/>
      <c r="E1095" s="387"/>
      <c r="F1095" s="395"/>
      <c r="I1095" s="104"/>
      <c r="J1095" s="362"/>
      <c r="K1095" s="363"/>
      <c r="L1095" s="373"/>
      <c r="M1095" s="363"/>
      <c r="N1095" s="362"/>
    </row>
    <row r="1096" spans="1:14" ht="12.75">
      <c r="A1096" s="112" t="s">
        <v>230</v>
      </c>
      <c r="B1096" s="358"/>
      <c r="C1096" s="387"/>
      <c r="D1096" s="394"/>
      <c r="E1096" s="387"/>
      <c r="F1096" s="395"/>
      <c r="I1096" s="104"/>
      <c r="J1096" s="362"/>
      <c r="K1096" s="363"/>
      <c r="L1096" s="373"/>
      <c r="M1096" s="363"/>
      <c r="N1096" s="362"/>
    </row>
    <row r="1097" spans="1:14" ht="12.75">
      <c r="A1097" s="112" t="s">
        <v>231</v>
      </c>
      <c r="B1097" s="358"/>
      <c r="C1097" s="387"/>
      <c r="D1097" s="394"/>
      <c r="E1097" s="387"/>
      <c r="F1097" s="395"/>
      <c r="I1097" s="104"/>
      <c r="J1097" s="362"/>
      <c r="K1097" s="363"/>
      <c r="L1097" s="373"/>
      <c r="M1097" s="363"/>
      <c r="N1097" s="362"/>
    </row>
    <row r="1098" spans="1:14" ht="12.75">
      <c r="A1098" s="112" t="s">
        <v>232</v>
      </c>
      <c r="B1098" s="358"/>
      <c r="C1098" s="387"/>
      <c r="D1098" s="394"/>
      <c r="E1098" s="387"/>
      <c r="F1098" s="395"/>
      <c r="I1098" s="104"/>
      <c r="J1098" s="362"/>
      <c r="K1098" s="363"/>
      <c r="L1098" s="373"/>
      <c r="M1098" s="363"/>
      <c r="N1098" s="362"/>
    </row>
    <row r="1099" spans="1:14" ht="12.75">
      <c r="A1099" s="112" t="s">
        <v>233</v>
      </c>
      <c r="B1099" s="358"/>
      <c r="C1099" s="387"/>
      <c r="D1099" s="394"/>
      <c r="E1099" s="387"/>
      <c r="F1099" s="395"/>
      <c r="I1099" s="104"/>
      <c r="J1099" s="362"/>
      <c r="K1099" s="363"/>
      <c r="L1099" s="373"/>
      <c r="M1099" s="363"/>
      <c r="N1099" s="362"/>
    </row>
    <row r="1100" spans="1:14" ht="12.75">
      <c r="A1100" s="112" t="s">
        <v>234</v>
      </c>
      <c r="B1100" s="358"/>
      <c r="C1100" s="387"/>
      <c r="D1100" s="394"/>
      <c r="E1100" s="387"/>
      <c r="F1100" s="395"/>
      <c r="I1100" s="104"/>
      <c r="J1100" s="362"/>
      <c r="K1100" s="363"/>
      <c r="L1100" s="373"/>
      <c r="M1100" s="363"/>
      <c r="N1100" s="362"/>
    </row>
    <row r="1101" spans="1:14" ht="12.75">
      <c r="A1101" s="113" t="s">
        <v>235</v>
      </c>
      <c r="B1101" s="358"/>
      <c r="C1101" s="387"/>
      <c r="D1101" s="394"/>
      <c r="E1101" s="387"/>
      <c r="F1101" s="395"/>
      <c r="I1101" s="104"/>
      <c r="J1101" s="362"/>
      <c r="K1101" s="363"/>
      <c r="L1101" s="373"/>
      <c r="M1101" s="363"/>
      <c r="N1101" s="362"/>
    </row>
    <row r="1102" spans="1:14" ht="12.75">
      <c r="A1102" s="111" t="s">
        <v>236</v>
      </c>
      <c r="B1102" s="358">
        <v>9049.799</v>
      </c>
      <c r="C1102" s="387">
        <v>6997.426</v>
      </c>
      <c r="D1102" s="394">
        <v>196.22619181155358</v>
      </c>
      <c r="E1102" s="387">
        <v>152</v>
      </c>
      <c r="F1102" s="395">
        <v>233</v>
      </c>
      <c r="I1102" s="109"/>
      <c r="J1102" s="370"/>
      <c r="K1102" s="361"/>
      <c r="L1102" s="371"/>
      <c r="M1102" s="361"/>
      <c r="N1102" s="360"/>
    </row>
    <row r="1103" spans="1:14" ht="12.75">
      <c r="A1103" s="112" t="s">
        <v>237</v>
      </c>
      <c r="B1103" s="358"/>
      <c r="C1103" s="387"/>
      <c r="D1103" s="394"/>
      <c r="E1103" s="387"/>
      <c r="F1103" s="395"/>
      <c r="I1103" s="109"/>
      <c r="J1103" s="370"/>
      <c r="K1103" s="361"/>
      <c r="L1103" s="371"/>
      <c r="M1103" s="361"/>
      <c r="N1103" s="360"/>
    </row>
    <row r="1104" spans="1:14" ht="12.75">
      <c r="A1104" s="112" t="s">
        <v>238</v>
      </c>
      <c r="B1104" s="358"/>
      <c r="C1104" s="387"/>
      <c r="D1104" s="394"/>
      <c r="E1104" s="387"/>
      <c r="F1104" s="395"/>
      <c r="I1104" s="109"/>
      <c r="J1104" s="370"/>
      <c r="K1104" s="361"/>
      <c r="L1104" s="371"/>
      <c r="M1104" s="361"/>
      <c r="N1104" s="360"/>
    </row>
    <row r="1105" spans="1:14" ht="12.75">
      <c r="A1105" s="112" t="s">
        <v>239</v>
      </c>
      <c r="B1105" s="358"/>
      <c r="C1105" s="387"/>
      <c r="D1105" s="394"/>
      <c r="E1105" s="387"/>
      <c r="F1105" s="395"/>
      <c r="I1105" s="109"/>
      <c r="J1105" s="370"/>
      <c r="K1105" s="361"/>
      <c r="L1105" s="371"/>
      <c r="M1105" s="361"/>
      <c r="N1105" s="360"/>
    </row>
    <row r="1106" spans="1:14" ht="12.75">
      <c r="A1106" s="112" t="s">
        <v>240</v>
      </c>
      <c r="B1106" s="358"/>
      <c r="C1106" s="387"/>
      <c r="D1106" s="394"/>
      <c r="E1106" s="387"/>
      <c r="F1106" s="395"/>
      <c r="I1106" s="109"/>
      <c r="J1106" s="370"/>
      <c r="K1106" s="361"/>
      <c r="L1106" s="371"/>
      <c r="M1106" s="361"/>
      <c r="N1106" s="360"/>
    </row>
    <row r="1107" spans="1:14" ht="12.75">
      <c r="A1107" s="112" t="s">
        <v>241</v>
      </c>
      <c r="B1107" s="358"/>
      <c r="C1107" s="387"/>
      <c r="D1107" s="394"/>
      <c r="E1107" s="387"/>
      <c r="F1107" s="395"/>
      <c r="I1107" s="109"/>
      <c r="J1107" s="370"/>
      <c r="K1107" s="361"/>
      <c r="L1107" s="371"/>
      <c r="M1107" s="361"/>
      <c r="N1107" s="360"/>
    </row>
    <row r="1108" spans="1:14" ht="12.75">
      <c r="A1108" s="112" t="s">
        <v>242</v>
      </c>
      <c r="B1108" s="358"/>
      <c r="C1108" s="387"/>
      <c r="D1108" s="394"/>
      <c r="E1108" s="387"/>
      <c r="F1108" s="395"/>
      <c r="I1108" s="109"/>
      <c r="J1108" s="370"/>
      <c r="K1108" s="361"/>
      <c r="L1108" s="371"/>
      <c r="M1108" s="361"/>
      <c r="N1108" s="360"/>
    </row>
    <row r="1109" spans="1:14" ht="12.75">
      <c r="A1109" s="113" t="s">
        <v>243</v>
      </c>
      <c r="B1109" s="358"/>
      <c r="C1109" s="387"/>
      <c r="D1109" s="394"/>
      <c r="E1109" s="387"/>
      <c r="F1109" s="395"/>
      <c r="I1109" s="109"/>
      <c r="J1109" s="370"/>
      <c r="K1109" s="361"/>
      <c r="L1109" s="371"/>
      <c r="M1109" s="361"/>
      <c r="N1109" s="360"/>
    </row>
    <row r="1110" spans="1:14" ht="12.75">
      <c r="A1110" s="333" t="s">
        <v>244</v>
      </c>
      <c r="B1110" s="122">
        <v>2568.487</v>
      </c>
      <c r="C1110" s="117">
        <v>2314.247</v>
      </c>
      <c r="D1110" s="123">
        <v>244.7643574828133</v>
      </c>
      <c r="E1110" s="117">
        <v>0</v>
      </c>
      <c r="F1110" s="334">
        <v>105</v>
      </c>
      <c r="I1110" s="109"/>
      <c r="J1110" s="293"/>
      <c r="K1110" s="294"/>
      <c r="L1110" s="295"/>
      <c r="M1110" s="294"/>
      <c r="N1110" s="296"/>
    </row>
    <row r="1111" spans="1:14" ht="12.75">
      <c r="A1111" s="335" t="s">
        <v>245</v>
      </c>
      <c r="B1111" s="359">
        <v>5711.032</v>
      </c>
      <c r="C1111" s="359">
        <v>4303.192</v>
      </c>
      <c r="D1111" s="397">
        <v>163.3337888104456</v>
      </c>
      <c r="E1111" s="359">
        <v>122</v>
      </c>
      <c r="F1111" s="393">
        <v>153</v>
      </c>
      <c r="I1111" s="291"/>
      <c r="J1111" s="366"/>
      <c r="K1111" s="366"/>
      <c r="L1111" s="374"/>
      <c r="M1111" s="366"/>
      <c r="N1111" s="366"/>
    </row>
    <row r="1112" spans="1:14" ht="12.75">
      <c r="A1112" s="336" t="s">
        <v>246</v>
      </c>
      <c r="B1112" s="359"/>
      <c r="C1112" s="359"/>
      <c r="D1112" s="397"/>
      <c r="E1112" s="359"/>
      <c r="F1112" s="393"/>
      <c r="I1112" s="291"/>
      <c r="J1112" s="366"/>
      <c r="K1112" s="366"/>
      <c r="L1112" s="374"/>
      <c r="M1112" s="366"/>
      <c r="N1112" s="366"/>
    </row>
    <row r="1113" spans="1:14" ht="12.75">
      <c r="A1113" s="335" t="s">
        <v>247</v>
      </c>
      <c r="B1113" s="358">
        <v>6707.011</v>
      </c>
      <c r="C1113" s="387">
        <v>5132.291</v>
      </c>
      <c r="D1113" s="394">
        <v>214.2740063460254</v>
      </c>
      <c r="E1113" s="387">
        <v>78</v>
      </c>
      <c r="F1113" s="395"/>
      <c r="I1113" s="110"/>
      <c r="J1113" s="370"/>
      <c r="K1113" s="361"/>
      <c r="L1113" s="371"/>
      <c r="M1113" s="361"/>
      <c r="N1113" s="360"/>
    </row>
    <row r="1114" spans="1:14" ht="12.75">
      <c r="A1114" s="337" t="s">
        <v>248</v>
      </c>
      <c r="B1114" s="358"/>
      <c r="C1114" s="387"/>
      <c r="D1114" s="394"/>
      <c r="E1114" s="387"/>
      <c r="F1114" s="395"/>
      <c r="I1114" s="110"/>
      <c r="J1114" s="370"/>
      <c r="K1114" s="361"/>
      <c r="L1114" s="371"/>
      <c r="M1114" s="361"/>
      <c r="N1114" s="360"/>
    </row>
    <row r="1115" spans="1:14" ht="12.75">
      <c r="A1115" s="112" t="s">
        <v>249</v>
      </c>
      <c r="B1115" s="358"/>
      <c r="C1115" s="387"/>
      <c r="D1115" s="394"/>
      <c r="E1115" s="387"/>
      <c r="F1115" s="395"/>
      <c r="I1115" s="109"/>
      <c r="J1115" s="370"/>
      <c r="K1115" s="361"/>
      <c r="L1115" s="371"/>
      <c r="M1115" s="361"/>
      <c r="N1115" s="360"/>
    </row>
    <row r="1116" spans="1:14" ht="12.75">
      <c r="A1116" s="112" t="s">
        <v>250</v>
      </c>
      <c r="B1116" s="358"/>
      <c r="C1116" s="387"/>
      <c r="D1116" s="394"/>
      <c r="E1116" s="387"/>
      <c r="F1116" s="395"/>
      <c r="I1116" s="109"/>
      <c r="J1116" s="370"/>
      <c r="K1116" s="361"/>
      <c r="L1116" s="371"/>
      <c r="M1116" s="361"/>
      <c r="N1116" s="360"/>
    </row>
    <row r="1117" spans="1:14" ht="12.75">
      <c r="A1117" s="112" t="s">
        <v>251</v>
      </c>
      <c r="B1117" s="358"/>
      <c r="C1117" s="387"/>
      <c r="D1117" s="394"/>
      <c r="E1117" s="387"/>
      <c r="F1117" s="395">
        <v>155</v>
      </c>
      <c r="I1117" s="109"/>
      <c r="J1117" s="370"/>
      <c r="K1117" s="361"/>
      <c r="L1117" s="371"/>
      <c r="M1117" s="361"/>
      <c r="N1117" s="360"/>
    </row>
    <row r="1118" spans="1:14" ht="12.75">
      <c r="A1118" s="113" t="s">
        <v>252</v>
      </c>
      <c r="B1118" s="358"/>
      <c r="C1118" s="387"/>
      <c r="D1118" s="394"/>
      <c r="E1118" s="387"/>
      <c r="F1118" s="395"/>
      <c r="I1118" s="109"/>
      <c r="J1118" s="370"/>
      <c r="K1118" s="361"/>
      <c r="L1118" s="371"/>
      <c r="M1118" s="361"/>
      <c r="N1118" s="360"/>
    </row>
    <row r="1119" spans="1:14" ht="12.75">
      <c r="A1119" s="333" t="s">
        <v>253</v>
      </c>
      <c r="B1119" s="122">
        <v>5004.921</v>
      </c>
      <c r="C1119" s="117">
        <v>3963.601</v>
      </c>
      <c r="D1119" s="123">
        <v>208.15045688478102</v>
      </c>
      <c r="E1119" s="117">
        <v>0</v>
      </c>
      <c r="F1119" s="334">
        <v>117</v>
      </c>
      <c r="I1119" s="104"/>
      <c r="J1119" s="297"/>
      <c r="K1119" s="298"/>
      <c r="L1119" s="299"/>
      <c r="M1119" s="298"/>
      <c r="N1119" s="297"/>
    </row>
    <row r="1120" spans="1:14" ht="12.75">
      <c r="A1120" s="111" t="s">
        <v>254</v>
      </c>
      <c r="B1120" s="358">
        <v>3869.693</v>
      </c>
      <c r="C1120" s="387">
        <v>2594.013</v>
      </c>
      <c r="D1120" s="394">
        <v>148.8673170731707</v>
      </c>
      <c r="E1120" s="387">
        <v>118</v>
      </c>
      <c r="F1120" s="395">
        <v>119</v>
      </c>
      <c r="I1120" s="112"/>
      <c r="J1120" s="370"/>
      <c r="K1120" s="365"/>
      <c r="L1120" s="371"/>
      <c r="M1120" s="365"/>
      <c r="N1120" s="360"/>
    </row>
    <row r="1121" spans="1:14" ht="12.75">
      <c r="A1121" s="112" t="s">
        <v>255</v>
      </c>
      <c r="B1121" s="358"/>
      <c r="C1121" s="387"/>
      <c r="D1121" s="394"/>
      <c r="E1121" s="387"/>
      <c r="F1121" s="395"/>
      <c r="I1121" s="112"/>
      <c r="J1121" s="370"/>
      <c r="K1121" s="365"/>
      <c r="L1121" s="371"/>
      <c r="M1121" s="365"/>
      <c r="N1121" s="360"/>
    </row>
    <row r="1122" spans="1:14" ht="12.75">
      <c r="A1122" s="112" t="s">
        <v>256</v>
      </c>
      <c r="B1122" s="358"/>
      <c r="C1122" s="387"/>
      <c r="D1122" s="394"/>
      <c r="E1122" s="387"/>
      <c r="F1122" s="395"/>
      <c r="I1122" s="112"/>
      <c r="J1122" s="370"/>
      <c r="K1122" s="365"/>
      <c r="L1122" s="371"/>
      <c r="M1122" s="365"/>
      <c r="N1122" s="360"/>
    </row>
    <row r="1123" spans="1:14" ht="12.75">
      <c r="A1123" s="113" t="s">
        <v>257</v>
      </c>
      <c r="B1123" s="358"/>
      <c r="C1123" s="387"/>
      <c r="D1123" s="394"/>
      <c r="E1123" s="387"/>
      <c r="F1123" s="395"/>
      <c r="I1123" s="112"/>
      <c r="J1123" s="370"/>
      <c r="K1123" s="365"/>
      <c r="L1123" s="371"/>
      <c r="M1123" s="365"/>
      <c r="N1123" s="360"/>
    </row>
    <row r="1124" spans="1:14" ht="12.75">
      <c r="A1124" s="333" t="s">
        <v>258</v>
      </c>
      <c r="B1124" s="122">
        <v>8310.886</v>
      </c>
      <c r="C1124" s="117">
        <v>6796.366</v>
      </c>
      <c r="D1124" s="123">
        <v>249.380471874656</v>
      </c>
      <c r="E1124" s="117">
        <v>188</v>
      </c>
      <c r="F1124" s="334">
        <v>188</v>
      </c>
      <c r="I1124" s="104"/>
      <c r="J1124" s="297"/>
      <c r="K1124" s="298"/>
      <c r="L1124" s="299"/>
      <c r="M1124" s="298"/>
      <c r="N1124" s="297"/>
    </row>
    <row r="1125" spans="1:14" ht="12.75">
      <c r="A1125" s="333" t="s">
        <v>259</v>
      </c>
      <c r="B1125" s="122">
        <v>5283.61</v>
      </c>
      <c r="C1125" s="117">
        <v>3938.77</v>
      </c>
      <c r="D1125" s="123">
        <v>202.15407513857525</v>
      </c>
      <c r="E1125" s="117">
        <v>132</v>
      </c>
      <c r="F1125" s="334">
        <v>132</v>
      </c>
      <c r="I1125" s="109"/>
      <c r="J1125" s="293"/>
      <c r="K1125" s="294"/>
      <c r="L1125" s="295"/>
      <c r="M1125" s="294"/>
      <c r="N1125" s="296"/>
    </row>
    <row r="1126" spans="1:14" ht="12.75">
      <c r="A1126" s="111" t="s">
        <v>260</v>
      </c>
      <c r="B1126" s="358">
        <v>21793.051</v>
      </c>
      <c r="C1126" s="387">
        <v>16279.851</v>
      </c>
      <c r="D1126" s="394">
        <v>184.45751093385303</v>
      </c>
      <c r="E1126" s="387">
        <v>306</v>
      </c>
      <c r="F1126" s="395">
        <v>629</v>
      </c>
      <c r="I1126" s="104"/>
      <c r="J1126" s="362"/>
      <c r="K1126" s="363"/>
      <c r="L1126" s="373"/>
      <c r="M1126" s="363"/>
      <c r="N1126" s="362"/>
    </row>
    <row r="1127" spans="1:14" ht="12.75">
      <c r="A1127" s="112" t="s">
        <v>261</v>
      </c>
      <c r="B1127" s="358"/>
      <c r="C1127" s="387"/>
      <c r="D1127" s="394"/>
      <c r="E1127" s="387"/>
      <c r="F1127" s="395"/>
      <c r="I1127" s="104"/>
      <c r="J1127" s="362"/>
      <c r="K1127" s="363"/>
      <c r="L1127" s="373"/>
      <c r="M1127" s="363"/>
      <c r="N1127" s="362"/>
    </row>
    <row r="1128" spans="1:14" ht="12.75">
      <c r="A1128" s="112" t="s">
        <v>262</v>
      </c>
      <c r="B1128" s="358"/>
      <c r="C1128" s="387"/>
      <c r="D1128" s="394"/>
      <c r="E1128" s="387"/>
      <c r="F1128" s="395"/>
      <c r="I1128" s="104"/>
      <c r="J1128" s="362"/>
      <c r="K1128" s="363"/>
      <c r="L1128" s="373"/>
      <c r="M1128" s="363"/>
      <c r="N1128" s="362"/>
    </row>
    <row r="1129" spans="1:14" ht="12.75">
      <c r="A1129" s="112" t="s">
        <v>263</v>
      </c>
      <c r="B1129" s="358"/>
      <c r="C1129" s="387"/>
      <c r="D1129" s="394"/>
      <c r="E1129" s="387"/>
      <c r="F1129" s="395"/>
      <c r="I1129" s="104"/>
      <c r="J1129" s="362"/>
      <c r="K1129" s="363"/>
      <c r="L1129" s="373"/>
      <c r="M1129" s="363"/>
      <c r="N1129" s="362"/>
    </row>
    <row r="1130" spans="1:14" ht="12.75">
      <c r="A1130" s="112" t="s">
        <v>264</v>
      </c>
      <c r="B1130" s="358"/>
      <c r="C1130" s="387"/>
      <c r="D1130" s="394"/>
      <c r="E1130" s="387"/>
      <c r="F1130" s="395"/>
      <c r="I1130" s="104"/>
      <c r="J1130" s="362"/>
      <c r="K1130" s="363"/>
      <c r="L1130" s="373"/>
      <c r="M1130" s="363"/>
      <c r="N1130" s="362"/>
    </row>
    <row r="1131" spans="1:14" ht="12.75">
      <c r="A1131" s="112" t="s">
        <v>265</v>
      </c>
      <c r="B1131" s="358"/>
      <c r="C1131" s="387"/>
      <c r="D1131" s="394"/>
      <c r="E1131" s="387"/>
      <c r="F1131" s="395"/>
      <c r="I1131" s="104"/>
      <c r="J1131" s="362"/>
      <c r="K1131" s="363"/>
      <c r="L1131" s="373"/>
      <c r="M1131" s="363"/>
      <c r="N1131" s="362"/>
    </row>
    <row r="1132" spans="1:14" ht="12.75">
      <c r="A1132" s="112" t="s">
        <v>266</v>
      </c>
      <c r="B1132" s="358"/>
      <c r="C1132" s="387"/>
      <c r="D1132" s="394"/>
      <c r="E1132" s="387"/>
      <c r="F1132" s="395"/>
      <c r="I1132" s="104"/>
      <c r="J1132" s="362"/>
      <c r="K1132" s="363"/>
      <c r="L1132" s="373"/>
      <c r="M1132" s="363"/>
      <c r="N1132" s="362"/>
    </row>
    <row r="1133" spans="1:14" ht="12.75">
      <c r="A1133" s="112" t="s">
        <v>267</v>
      </c>
      <c r="B1133" s="358"/>
      <c r="C1133" s="387"/>
      <c r="D1133" s="394"/>
      <c r="E1133" s="387"/>
      <c r="F1133" s="395"/>
      <c r="I1133" s="104"/>
      <c r="J1133" s="362"/>
      <c r="K1133" s="363"/>
      <c r="L1133" s="373"/>
      <c r="M1133" s="363"/>
      <c r="N1133" s="362"/>
    </row>
    <row r="1134" spans="1:14" ht="12.75">
      <c r="A1134" s="112" t="s">
        <v>268</v>
      </c>
      <c r="B1134" s="358"/>
      <c r="C1134" s="387"/>
      <c r="D1134" s="394"/>
      <c r="E1134" s="387"/>
      <c r="F1134" s="395"/>
      <c r="I1134" s="104"/>
      <c r="J1134" s="362"/>
      <c r="K1134" s="363"/>
      <c r="L1134" s="373"/>
      <c r="M1134" s="363"/>
      <c r="N1134" s="362"/>
    </row>
    <row r="1135" spans="1:14" ht="12.75">
      <c r="A1135" s="112" t="s">
        <v>269</v>
      </c>
      <c r="B1135" s="358"/>
      <c r="C1135" s="387"/>
      <c r="D1135" s="394"/>
      <c r="E1135" s="387"/>
      <c r="F1135" s="395"/>
      <c r="I1135" s="104"/>
      <c r="J1135" s="362"/>
      <c r="K1135" s="363"/>
      <c r="L1135" s="373"/>
      <c r="M1135" s="363"/>
      <c r="N1135" s="362"/>
    </row>
    <row r="1136" spans="1:14" ht="12.75">
      <c r="A1136" s="112" t="s">
        <v>270</v>
      </c>
      <c r="B1136" s="358"/>
      <c r="C1136" s="387"/>
      <c r="D1136" s="394"/>
      <c r="E1136" s="387"/>
      <c r="F1136" s="395"/>
      <c r="I1136" s="104"/>
      <c r="J1136" s="362"/>
      <c r="K1136" s="363"/>
      <c r="L1136" s="373"/>
      <c r="M1136" s="363"/>
      <c r="N1136" s="362"/>
    </row>
    <row r="1137" spans="1:14" ht="12.75">
      <c r="A1137" s="112" t="s">
        <v>271</v>
      </c>
      <c r="B1137" s="358"/>
      <c r="C1137" s="387"/>
      <c r="D1137" s="394"/>
      <c r="E1137" s="387"/>
      <c r="F1137" s="395"/>
      <c r="I1137" s="104"/>
      <c r="J1137" s="362"/>
      <c r="K1137" s="363"/>
      <c r="L1137" s="373"/>
      <c r="M1137" s="363"/>
      <c r="N1137" s="362"/>
    </row>
    <row r="1138" spans="1:14" ht="12.75">
      <c r="A1138" s="112" t="s">
        <v>272</v>
      </c>
      <c r="B1138" s="358"/>
      <c r="C1138" s="387"/>
      <c r="D1138" s="394"/>
      <c r="E1138" s="387"/>
      <c r="F1138" s="395"/>
      <c r="I1138" s="104"/>
      <c r="J1138" s="362"/>
      <c r="K1138" s="363"/>
      <c r="L1138" s="373"/>
      <c r="M1138" s="363"/>
      <c r="N1138" s="362"/>
    </row>
    <row r="1139" spans="1:14" ht="12.75">
      <c r="A1139" s="112" t="s">
        <v>273</v>
      </c>
      <c r="B1139" s="358"/>
      <c r="C1139" s="387"/>
      <c r="D1139" s="394"/>
      <c r="E1139" s="387"/>
      <c r="F1139" s="395"/>
      <c r="I1139" s="104"/>
      <c r="J1139" s="362"/>
      <c r="K1139" s="363"/>
      <c r="L1139" s="373"/>
      <c r="M1139" s="363"/>
      <c r="N1139" s="362"/>
    </row>
    <row r="1140" spans="1:14" ht="12.75">
      <c r="A1140" s="112" t="s">
        <v>274</v>
      </c>
      <c r="B1140" s="358"/>
      <c r="C1140" s="387"/>
      <c r="D1140" s="394"/>
      <c r="E1140" s="387"/>
      <c r="F1140" s="395"/>
      <c r="I1140" s="104"/>
      <c r="J1140" s="362"/>
      <c r="K1140" s="363"/>
      <c r="L1140" s="373"/>
      <c r="M1140" s="363"/>
      <c r="N1140" s="362"/>
    </row>
    <row r="1141" spans="1:14" ht="12.75">
      <c r="A1141" s="112" t="s">
        <v>275</v>
      </c>
      <c r="B1141" s="358"/>
      <c r="C1141" s="387"/>
      <c r="D1141" s="394"/>
      <c r="E1141" s="387"/>
      <c r="F1141" s="395"/>
      <c r="I1141" s="104"/>
      <c r="J1141" s="362"/>
      <c r="K1141" s="363"/>
      <c r="L1141" s="373"/>
      <c r="M1141" s="363"/>
      <c r="N1141" s="362"/>
    </row>
    <row r="1142" spans="1:14" ht="12.75">
      <c r="A1142" s="113" t="s">
        <v>276</v>
      </c>
      <c r="B1142" s="358"/>
      <c r="C1142" s="387"/>
      <c r="D1142" s="394"/>
      <c r="E1142" s="387"/>
      <c r="F1142" s="395"/>
      <c r="I1142" s="104"/>
      <c r="J1142" s="362"/>
      <c r="K1142" s="363"/>
      <c r="L1142" s="373"/>
      <c r="M1142" s="363"/>
      <c r="N1142" s="362"/>
    </row>
    <row r="1143" spans="1:14" ht="12.75">
      <c r="A1143" s="111" t="s">
        <v>277</v>
      </c>
      <c r="B1143" s="367">
        <v>3147.962</v>
      </c>
      <c r="C1143" s="387">
        <v>2080.882</v>
      </c>
      <c r="D1143" s="394">
        <v>158.7490082392432</v>
      </c>
      <c r="E1143" s="387">
        <v>99</v>
      </c>
      <c r="F1143" s="395">
        <v>96</v>
      </c>
      <c r="I1143" s="109"/>
      <c r="J1143" s="370"/>
      <c r="K1143" s="361"/>
      <c r="L1143" s="371"/>
      <c r="M1143" s="361"/>
      <c r="N1143" s="360"/>
    </row>
    <row r="1144" spans="1:14" ht="12.75">
      <c r="A1144" s="112" t="s">
        <v>278</v>
      </c>
      <c r="B1144" s="368"/>
      <c r="C1144" s="387"/>
      <c r="D1144" s="394"/>
      <c r="E1144" s="387"/>
      <c r="F1144" s="395"/>
      <c r="I1144" s="109"/>
      <c r="J1144" s="370"/>
      <c r="K1144" s="361"/>
      <c r="L1144" s="371"/>
      <c r="M1144" s="361"/>
      <c r="N1144" s="360"/>
    </row>
    <row r="1145" spans="1:14" ht="12.75">
      <c r="A1145" s="112" t="s">
        <v>279</v>
      </c>
      <c r="B1145" s="368"/>
      <c r="C1145" s="387"/>
      <c r="D1145" s="394"/>
      <c r="E1145" s="387"/>
      <c r="F1145" s="395"/>
      <c r="I1145" s="109"/>
      <c r="J1145" s="370"/>
      <c r="K1145" s="361"/>
      <c r="L1145" s="371"/>
      <c r="M1145" s="361"/>
      <c r="N1145" s="360"/>
    </row>
    <row r="1146" spans="1:14" ht="12.75">
      <c r="A1146" s="112" t="s">
        <v>280</v>
      </c>
      <c r="B1146" s="368"/>
      <c r="C1146" s="387"/>
      <c r="D1146" s="394"/>
      <c r="E1146" s="387"/>
      <c r="F1146" s="395"/>
      <c r="I1146" s="109"/>
      <c r="J1146" s="370"/>
      <c r="K1146" s="361"/>
      <c r="L1146" s="371"/>
      <c r="M1146" s="361"/>
      <c r="N1146" s="360"/>
    </row>
    <row r="1147" spans="1:14" ht="12.75">
      <c r="A1147" s="112" t="s">
        <v>281</v>
      </c>
      <c r="B1147" s="368"/>
      <c r="C1147" s="387"/>
      <c r="D1147" s="394"/>
      <c r="E1147" s="387"/>
      <c r="F1147" s="395"/>
      <c r="I1147" s="109"/>
      <c r="J1147" s="370"/>
      <c r="K1147" s="361"/>
      <c r="L1147" s="371"/>
      <c r="M1147" s="361"/>
      <c r="N1147" s="360"/>
    </row>
    <row r="1148" spans="1:14" ht="12.75">
      <c r="A1148" s="112" t="s">
        <v>282</v>
      </c>
      <c r="B1148" s="368"/>
      <c r="C1148" s="387"/>
      <c r="D1148" s="394"/>
      <c r="E1148" s="387"/>
      <c r="F1148" s="395"/>
      <c r="I1148" s="109"/>
      <c r="J1148" s="370"/>
      <c r="K1148" s="361"/>
      <c r="L1148" s="371"/>
      <c r="M1148" s="361"/>
      <c r="N1148" s="360"/>
    </row>
    <row r="1149" spans="1:14" ht="12.75">
      <c r="A1149" s="112" t="s">
        <v>283</v>
      </c>
      <c r="B1149" s="368"/>
      <c r="C1149" s="387"/>
      <c r="D1149" s="394"/>
      <c r="E1149" s="387"/>
      <c r="F1149" s="395"/>
      <c r="I1149" s="109"/>
      <c r="J1149" s="370"/>
      <c r="K1149" s="361"/>
      <c r="L1149" s="371"/>
      <c r="M1149" s="361"/>
      <c r="N1149" s="360"/>
    </row>
    <row r="1150" spans="1:14" ht="12.75">
      <c r="A1150" s="112" t="s">
        <v>284</v>
      </c>
      <c r="B1150" s="368"/>
      <c r="C1150" s="387"/>
      <c r="D1150" s="394"/>
      <c r="E1150" s="387"/>
      <c r="F1150" s="395"/>
      <c r="I1150" s="109"/>
      <c r="J1150" s="370"/>
      <c r="K1150" s="361"/>
      <c r="L1150" s="371"/>
      <c r="M1150" s="361"/>
      <c r="N1150" s="360"/>
    </row>
    <row r="1151" spans="1:14" ht="12.75">
      <c r="A1151" s="113" t="s">
        <v>285</v>
      </c>
      <c r="B1151" s="369"/>
      <c r="C1151" s="387"/>
      <c r="D1151" s="394"/>
      <c r="E1151" s="387"/>
      <c r="F1151" s="395"/>
      <c r="I1151" s="109"/>
      <c r="J1151" s="370"/>
      <c r="K1151" s="361"/>
      <c r="L1151" s="371"/>
      <c r="M1151" s="361"/>
      <c r="N1151" s="360"/>
    </row>
    <row r="1152" spans="1:14" ht="12.75">
      <c r="A1152" s="111" t="s">
        <v>286</v>
      </c>
      <c r="B1152" s="358">
        <v>4146.951</v>
      </c>
      <c r="C1152" s="387">
        <v>3055.511</v>
      </c>
      <c r="D1152" s="394">
        <v>163.74657020364415</v>
      </c>
      <c r="E1152" s="387">
        <v>96</v>
      </c>
      <c r="F1152" s="395">
        <v>144</v>
      </c>
      <c r="I1152" s="104"/>
      <c r="J1152" s="362"/>
      <c r="K1152" s="363"/>
      <c r="L1152" s="373"/>
      <c r="M1152" s="363"/>
      <c r="N1152" s="362"/>
    </row>
    <row r="1153" spans="1:14" ht="12.75">
      <c r="A1153" s="112" t="s">
        <v>287</v>
      </c>
      <c r="B1153" s="358"/>
      <c r="C1153" s="387"/>
      <c r="D1153" s="394"/>
      <c r="E1153" s="387"/>
      <c r="F1153" s="395"/>
      <c r="I1153" s="104"/>
      <c r="J1153" s="362"/>
      <c r="K1153" s="363"/>
      <c r="L1153" s="373"/>
      <c r="M1153" s="363"/>
      <c r="N1153" s="362"/>
    </row>
    <row r="1154" spans="1:14" ht="12.75">
      <c r="A1154" s="112" t="s">
        <v>288</v>
      </c>
      <c r="B1154" s="358"/>
      <c r="C1154" s="387"/>
      <c r="D1154" s="394"/>
      <c r="E1154" s="387"/>
      <c r="F1154" s="395"/>
      <c r="I1154" s="104"/>
      <c r="J1154" s="362"/>
      <c r="K1154" s="363"/>
      <c r="L1154" s="373"/>
      <c r="M1154" s="363"/>
      <c r="N1154" s="362"/>
    </row>
    <row r="1155" spans="1:14" ht="12.75">
      <c r="A1155" s="112" t="s">
        <v>289</v>
      </c>
      <c r="B1155" s="358"/>
      <c r="C1155" s="387"/>
      <c r="D1155" s="394"/>
      <c r="E1155" s="387"/>
      <c r="F1155" s="395"/>
      <c r="I1155" s="104"/>
      <c r="J1155" s="362"/>
      <c r="K1155" s="363"/>
      <c r="L1155" s="373"/>
      <c r="M1155" s="363"/>
      <c r="N1155" s="362"/>
    </row>
    <row r="1156" spans="1:14" ht="12.75">
      <c r="A1156" s="112" t="s">
        <v>290</v>
      </c>
      <c r="B1156" s="358"/>
      <c r="C1156" s="387"/>
      <c r="D1156" s="394"/>
      <c r="E1156" s="387"/>
      <c r="F1156" s="395"/>
      <c r="I1156" s="104"/>
      <c r="J1156" s="362"/>
      <c r="K1156" s="363"/>
      <c r="L1156" s="373"/>
      <c r="M1156" s="363"/>
      <c r="N1156" s="362"/>
    </row>
    <row r="1157" spans="1:14" ht="12.75">
      <c r="A1157" s="112" t="s">
        <v>291</v>
      </c>
      <c r="B1157" s="358"/>
      <c r="C1157" s="387"/>
      <c r="D1157" s="394"/>
      <c r="E1157" s="387"/>
      <c r="F1157" s="395"/>
      <c r="I1157" s="104"/>
      <c r="J1157" s="362"/>
      <c r="K1157" s="363"/>
      <c r="L1157" s="373"/>
      <c r="M1157" s="363"/>
      <c r="N1157" s="362"/>
    </row>
    <row r="1158" spans="1:14" ht="12.75">
      <c r="A1158" s="113" t="s">
        <v>292</v>
      </c>
      <c r="B1158" s="358"/>
      <c r="C1158" s="387"/>
      <c r="D1158" s="394"/>
      <c r="E1158" s="387"/>
      <c r="F1158" s="395"/>
      <c r="I1158" s="104"/>
      <c r="J1158" s="362"/>
      <c r="K1158" s="363"/>
      <c r="L1158" s="373"/>
      <c r="M1158" s="363"/>
      <c r="N1158" s="362"/>
    </row>
    <row r="1159" spans="1:14" ht="12.75">
      <c r="A1159" s="111" t="s">
        <v>293</v>
      </c>
      <c r="B1159" s="358">
        <v>4244.768</v>
      </c>
      <c r="C1159" s="387">
        <v>3002.408</v>
      </c>
      <c r="D1159" s="394">
        <v>177.4053415268258</v>
      </c>
      <c r="E1159" s="387">
        <v>97</v>
      </c>
      <c r="F1159" s="395">
        <v>121</v>
      </c>
      <c r="I1159" s="109"/>
      <c r="J1159" s="370"/>
      <c r="K1159" s="361"/>
      <c r="L1159" s="371"/>
      <c r="M1159" s="361"/>
      <c r="N1159" s="360"/>
    </row>
    <row r="1160" spans="1:14" ht="12.75">
      <c r="A1160" s="112" t="s">
        <v>294</v>
      </c>
      <c r="B1160" s="358"/>
      <c r="C1160" s="387"/>
      <c r="D1160" s="394"/>
      <c r="E1160" s="387"/>
      <c r="F1160" s="395"/>
      <c r="I1160" s="109"/>
      <c r="J1160" s="370"/>
      <c r="K1160" s="361"/>
      <c r="L1160" s="371"/>
      <c r="M1160" s="361"/>
      <c r="N1160" s="360"/>
    </row>
    <row r="1161" spans="1:14" ht="12.75">
      <c r="A1161" s="112" t="s">
        <v>295</v>
      </c>
      <c r="B1161" s="358"/>
      <c r="C1161" s="387"/>
      <c r="D1161" s="394"/>
      <c r="E1161" s="387"/>
      <c r="F1161" s="395"/>
      <c r="I1161" s="109"/>
      <c r="J1161" s="370"/>
      <c r="K1161" s="361"/>
      <c r="L1161" s="371"/>
      <c r="M1161" s="361"/>
      <c r="N1161" s="360"/>
    </row>
    <row r="1162" spans="1:14" ht="12.75">
      <c r="A1162" s="112" t="s">
        <v>296</v>
      </c>
      <c r="B1162" s="358"/>
      <c r="C1162" s="387"/>
      <c r="D1162" s="394"/>
      <c r="E1162" s="387"/>
      <c r="F1162" s="395"/>
      <c r="I1162" s="109"/>
      <c r="J1162" s="370"/>
      <c r="K1162" s="361"/>
      <c r="L1162" s="371"/>
      <c r="M1162" s="361"/>
      <c r="N1162" s="360"/>
    </row>
    <row r="1163" spans="1:14" ht="12.75">
      <c r="A1163" s="112" t="s">
        <v>297</v>
      </c>
      <c r="B1163" s="358"/>
      <c r="C1163" s="387"/>
      <c r="D1163" s="394"/>
      <c r="E1163" s="387"/>
      <c r="F1163" s="395"/>
      <c r="I1163" s="109"/>
      <c r="J1163" s="370"/>
      <c r="K1163" s="361"/>
      <c r="L1163" s="371"/>
      <c r="M1163" s="361"/>
      <c r="N1163" s="360"/>
    </row>
    <row r="1164" spans="1:14" ht="12.75">
      <c r="A1164" s="112" t="s">
        <v>298</v>
      </c>
      <c r="B1164" s="358"/>
      <c r="C1164" s="387"/>
      <c r="D1164" s="394"/>
      <c r="E1164" s="387"/>
      <c r="F1164" s="395"/>
      <c r="I1164" s="109"/>
      <c r="J1164" s="370"/>
      <c r="K1164" s="361"/>
      <c r="L1164" s="371"/>
      <c r="M1164" s="361"/>
      <c r="N1164" s="360"/>
    </row>
    <row r="1165" spans="1:14" ht="12.75">
      <c r="A1165" s="112" t="s">
        <v>299</v>
      </c>
      <c r="B1165" s="358"/>
      <c r="C1165" s="387"/>
      <c r="D1165" s="394"/>
      <c r="E1165" s="387"/>
      <c r="F1165" s="395"/>
      <c r="I1165" s="109"/>
      <c r="J1165" s="370"/>
      <c r="K1165" s="361"/>
      <c r="L1165" s="371"/>
      <c r="M1165" s="361"/>
      <c r="N1165" s="360"/>
    </row>
    <row r="1166" spans="1:14" ht="12.75">
      <c r="A1166" s="112" t="s">
        <v>300</v>
      </c>
      <c r="B1166" s="358"/>
      <c r="C1166" s="387"/>
      <c r="D1166" s="394"/>
      <c r="E1166" s="387"/>
      <c r="F1166" s="395"/>
      <c r="I1166" s="109"/>
      <c r="J1166" s="370"/>
      <c r="K1166" s="361"/>
      <c r="L1166" s="371"/>
      <c r="M1166" s="361"/>
      <c r="N1166" s="360"/>
    </row>
    <row r="1167" spans="1:14" ht="12.75">
      <c r="A1167" s="112" t="s">
        <v>301</v>
      </c>
      <c r="B1167" s="358"/>
      <c r="C1167" s="387"/>
      <c r="D1167" s="394"/>
      <c r="E1167" s="387"/>
      <c r="F1167" s="395"/>
      <c r="I1167" s="109"/>
      <c r="J1167" s="370"/>
      <c r="K1167" s="361"/>
      <c r="L1167" s="371"/>
      <c r="M1167" s="361"/>
      <c r="N1167" s="360"/>
    </row>
    <row r="1168" spans="1:14" ht="12.75">
      <c r="A1168" s="112" t="s">
        <v>302</v>
      </c>
      <c r="B1168" s="358"/>
      <c r="C1168" s="387"/>
      <c r="D1168" s="394"/>
      <c r="E1168" s="387"/>
      <c r="F1168" s="395"/>
      <c r="I1168" s="109"/>
      <c r="J1168" s="370"/>
      <c r="K1168" s="361"/>
      <c r="L1168" s="371"/>
      <c r="M1168" s="361"/>
      <c r="N1168" s="360"/>
    </row>
    <row r="1169" spans="1:14" ht="12.75">
      <c r="A1169" s="113" t="s">
        <v>303</v>
      </c>
      <c r="B1169" s="358"/>
      <c r="C1169" s="387"/>
      <c r="D1169" s="394"/>
      <c r="E1169" s="387"/>
      <c r="F1169" s="395"/>
      <c r="I1169" s="109"/>
      <c r="J1169" s="370"/>
      <c r="K1169" s="361"/>
      <c r="L1169" s="371"/>
      <c r="M1169" s="361"/>
      <c r="N1169" s="360"/>
    </row>
    <row r="1170" spans="1:14" ht="12.75">
      <c r="A1170" s="111" t="s">
        <v>304</v>
      </c>
      <c r="B1170" s="358">
        <v>3021.985</v>
      </c>
      <c r="C1170" s="387">
        <v>2396.465</v>
      </c>
      <c r="D1170" s="394">
        <v>246.47382495114678</v>
      </c>
      <c r="E1170" s="387">
        <v>0</v>
      </c>
      <c r="F1170" s="395">
        <v>72</v>
      </c>
      <c r="I1170" s="104"/>
      <c r="J1170" s="362"/>
      <c r="K1170" s="363"/>
      <c r="L1170" s="373"/>
      <c r="M1170" s="363"/>
      <c r="N1170" s="362"/>
    </row>
    <row r="1171" spans="1:14" ht="12.75">
      <c r="A1171" s="112" t="s">
        <v>305</v>
      </c>
      <c r="B1171" s="358"/>
      <c r="C1171" s="387"/>
      <c r="D1171" s="394"/>
      <c r="E1171" s="387"/>
      <c r="F1171" s="395"/>
      <c r="I1171" s="104"/>
      <c r="J1171" s="362"/>
      <c r="K1171" s="363"/>
      <c r="L1171" s="373"/>
      <c r="M1171" s="363"/>
      <c r="N1171" s="362"/>
    </row>
    <row r="1172" spans="1:14" ht="12.75">
      <c r="A1172" s="112" t="s">
        <v>306</v>
      </c>
      <c r="B1172" s="358"/>
      <c r="C1172" s="387"/>
      <c r="D1172" s="394"/>
      <c r="E1172" s="387"/>
      <c r="F1172" s="395"/>
      <c r="I1172" s="104"/>
      <c r="J1172" s="362"/>
      <c r="K1172" s="363"/>
      <c r="L1172" s="373"/>
      <c r="M1172" s="363"/>
      <c r="N1172" s="362"/>
    </row>
    <row r="1173" spans="1:14" ht="12.75">
      <c r="A1173" s="113" t="s">
        <v>307</v>
      </c>
      <c r="B1173" s="358"/>
      <c r="C1173" s="387"/>
      <c r="D1173" s="394"/>
      <c r="E1173" s="387"/>
      <c r="F1173" s="395"/>
      <c r="I1173" s="104"/>
      <c r="J1173" s="362"/>
      <c r="K1173" s="363"/>
      <c r="L1173" s="373"/>
      <c r="M1173" s="363"/>
      <c r="N1173" s="362"/>
    </row>
    <row r="1174" spans="1:14" ht="12.75">
      <c r="A1174" s="111" t="s">
        <v>308</v>
      </c>
      <c r="B1174" s="358">
        <v>21141.82</v>
      </c>
      <c r="C1174" s="387">
        <v>15568.14</v>
      </c>
      <c r="D1174" s="394">
        <v>157.28889248115743</v>
      </c>
      <c r="E1174" s="387">
        <v>335</v>
      </c>
      <c r="F1174" s="395">
        <v>658</v>
      </c>
      <c r="I1174" s="109"/>
      <c r="J1174" s="370"/>
      <c r="K1174" s="361"/>
      <c r="L1174" s="371"/>
      <c r="M1174" s="361"/>
      <c r="N1174" s="360"/>
    </row>
    <row r="1175" spans="1:14" ht="12.75">
      <c r="A1175" s="112" t="s">
        <v>309</v>
      </c>
      <c r="B1175" s="358"/>
      <c r="C1175" s="387"/>
      <c r="D1175" s="394"/>
      <c r="E1175" s="387"/>
      <c r="F1175" s="395"/>
      <c r="I1175" s="109"/>
      <c r="J1175" s="370"/>
      <c r="K1175" s="361"/>
      <c r="L1175" s="371"/>
      <c r="M1175" s="361"/>
      <c r="N1175" s="360"/>
    </row>
    <row r="1176" spans="1:14" ht="12.75">
      <c r="A1176" s="112" t="s">
        <v>310</v>
      </c>
      <c r="B1176" s="358"/>
      <c r="C1176" s="387"/>
      <c r="D1176" s="394"/>
      <c r="E1176" s="387"/>
      <c r="F1176" s="395"/>
      <c r="I1176" s="109"/>
      <c r="J1176" s="370"/>
      <c r="K1176" s="361"/>
      <c r="L1176" s="371"/>
      <c r="M1176" s="361"/>
      <c r="N1176" s="360"/>
    </row>
    <row r="1177" spans="1:14" ht="12.75">
      <c r="A1177" s="112" t="s">
        <v>311</v>
      </c>
      <c r="B1177" s="358"/>
      <c r="C1177" s="387"/>
      <c r="D1177" s="394"/>
      <c r="E1177" s="387"/>
      <c r="F1177" s="395"/>
      <c r="I1177" s="109"/>
      <c r="J1177" s="370"/>
      <c r="K1177" s="361"/>
      <c r="L1177" s="371"/>
      <c r="M1177" s="361"/>
      <c r="N1177" s="360"/>
    </row>
    <row r="1178" spans="1:14" ht="12.75">
      <c r="A1178" s="112" t="s">
        <v>312</v>
      </c>
      <c r="B1178" s="358"/>
      <c r="C1178" s="387"/>
      <c r="D1178" s="394"/>
      <c r="E1178" s="387"/>
      <c r="F1178" s="395"/>
      <c r="I1178" s="109"/>
      <c r="J1178" s="370"/>
      <c r="K1178" s="361"/>
      <c r="L1178" s="371"/>
      <c r="M1178" s="361"/>
      <c r="N1178" s="360"/>
    </row>
    <row r="1179" spans="1:14" ht="12.75">
      <c r="A1179" s="112" t="s">
        <v>313</v>
      </c>
      <c r="B1179" s="358"/>
      <c r="C1179" s="387"/>
      <c r="D1179" s="394"/>
      <c r="E1179" s="387"/>
      <c r="F1179" s="395"/>
      <c r="I1179" s="109"/>
      <c r="J1179" s="370"/>
      <c r="K1179" s="361"/>
      <c r="L1179" s="371"/>
      <c r="M1179" s="361"/>
      <c r="N1179" s="360"/>
    </row>
    <row r="1180" spans="1:14" ht="12.75">
      <c r="A1180" s="112" t="s">
        <v>314</v>
      </c>
      <c r="B1180" s="358"/>
      <c r="C1180" s="387"/>
      <c r="D1180" s="394"/>
      <c r="E1180" s="387"/>
      <c r="F1180" s="395"/>
      <c r="I1180" s="109"/>
      <c r="J1180" s="370"/>
      <c r="K1180" s="361"/>
      <c r="L1180" s="371"/>
      <c r="M1180" s="361"/>
      <c r="N1180" s="360"/>
    </row>
    <row r="1181" spans="1:14" ht="12.75">
      <c r="A1181" s="112" t="s">
        <v>315</v>
      </c>
      <c r="B1181" s="358"/>
      <c r="C1181" s="387"/>
      <c r="D1181" s="394"/>
      <c r="E1181" s="387"/>
      <c r="F1181" s="395"/>
      <c r="I1181" s="109"/>
      <c r="J1181" s="370"/>
      <c r="K1181" s="361"/>
      <c r="L1181" s="371"/>
      <c r="M1181" s="361"/>
      <c r="N1181" s="360"/>
    </row>
    <row r="1182" spans="1:14" ht="12.75">
      <c r="A1182" s="112" t="s">
        <v>316</v>
      </c>
      <c r="B1182" s="358"/>
      <c r="C1182" s="387"/>
      <c r="D1182" s="394"/>
      <c r="E1182" s="387"/>
      <c r="F1182" s="395"/>
      <c r="I1182" s="109"/>
      <c r="J1182" s="370"/>
      <c r="K1182" s="361"/>
      <c r="L1182" s="371"/>
      <c r="M1182" s="361"/>
      <c r="N1182" s="360"/>
    </row>
    <row r="1183" spans="1:14" ht="12.75">
      <c r="A1183" s="112" t="s">
        <v>317</v>
      </c>
      <c r="B1183" s="358"/>
      <c r="C1183" s="387"/>
      <c r="D1183" s="394"/>
      <c r="E1183" s="387"/>
      <c r="F1183" s="395"/>
      <c r="I1183" s="109"/>
      <c r="J1183" s="370"/>
      <c r="K1183" s="361"/>
      <c r="L1183" s="371"/>
      <c r="M1183" s="361"/>
      <c r="N1183" s="360"/>
    </row>
    <row r="1184" spans="1:14" ht="12.75">
      <c r="A1184" s="112" t="s">
        <v>318</v>
      </c>
      <c r="B1184" s="358"/>
      <c r="C1184" s="387"/>
      <c r="D1184" s="394"/>
      <c r="E1184" s="387"/>
      <c r="F1184" s="395"/>
      <c r="I1184" s="109"/>
      <c r="J1184" s="370"/>
      <c r="K1184" s="361"/>
      <c r="L1184" s="371"/>
      <c r="M1184" s="361"/>
      <c r="N1184" s="360"/>
    </row>
    <row r="1185" spans="1:14" ht="12.75">
      <c r="A1185" s="112" t="s">
        <v>319</v>
      </c>
      <c r="B1185" s="358"/>
      <c r="C1185" s="387"/>
      <c r="D1185" s="394"/>
      <c r="E1185" s="387"/>
      <c r="F1185" s="395"/>
      <c r="I1185" s="109"/>
      <c r="J1185" s="370"/>
      <c r="K1185" s="361"/>
      <c r="L1185" s="371"/>
      <c r="M1185" s="361"/>
      <c r="N1185" s="360"/>
    </row>
    <row r="1186" spans="1:14" ht="12.75">
      <c r="A1186" s="112" t="s">
        <v>320</v>
      </c>
      <c r="B1186" s="358"/>
      <c r="C1186" s="387"/>
      <c r="D1186" s="394"/>
      <c r="E1186" s="387"/>
      <c r="F1186" s="395"/>
      <c r="I1186" s="109"/>
      <c r="J1186" s="370"/>
      <c r="K1186" s="361"/>
      <c r="L1186" s="371"/>
      <c r="M1186" s="361"/>
      <c r="N1186" s="360"/>
    </row>
    <row r="1187" spans="1:14" ht="12.75">
      <c r="A1187" s="112" t="s">
        <v>321</v>
      </c>
      <c r="B1187" s="358"/>
      <c r="C1187" s="387"/>
      <c r="D1187" s="394"/>
      <c r="E1187" s="387"/>
      <c r="F1187" s="395"/>
      <c r="I1187" s="109"/>
      <c r="J1187" s="370"/>
      <c r="K1187" s="361"/>
      <c r="L1187" s="371"/>
      <c r="M1187" s="361"/>
      <c r="N1187" s="360"/>
    </row>
    <row r="1188" spans="1:14" ht="12.75">
      <c r="A1188" s="112" t="s">
        <v>322</v>
      </c>
      <c r="B1188" s="358"/>
      <c r="C1188" s="387"/>
      <c r="D1188" s="394"/>
      <c r="E1188" s="387"/>
      <c r="F1188" s="395"/>
      <c r="I1188" s="109"/>
      <c r="J1188" s="370"/>
      <c r="K1188" s="361"/>
      <c r="L1188" s="371"/>
      <c r="M1188" s="361"/>
      <c r="N1188" s="360"/>
    </row>
    <row r="1189" spans="1:14" ht="12.75">
      <c r="A1189" s="112" t="s">
        <v>323</v>
      </c>
      <c r="B1189" s="358"/>
      <c r="C1189" s="387"/>
      <c r="D1189" s="394"/>
      <c r="E1189" s="387"/>
      <c r="F1189" s="395"/>
      <c r="I1189" s="109"/>
      <c r="J1189" s="370"/>
      <c r="K1189" s="361"/>
      <c r="L1189" s="371"/>
      <c r="M1189" s="361"/>
      <c r="N1189" s="360"/>
    </row>
    <row r="1190" spans="1:14" ht="12.75">
      <c r="A1190" s="112" t="s">
        <v>324</v>
      </c>
      <c r="B1190" s="358"/>
      <c r="C1190" s="387"/>
      <c r="D1190" s="394"/>
      <c r="E1190" s="387"/>
      <c r="F1190" s="395"/>
      <c r="I1190" s="109"/>
      <c r="J1190" s="370"/>
      <c r="K1190" s="361"/>
      <c r="L1190" s="371"/>
      <c r="M1190" s="361"/>
      <c r="N1190" s="360"/>
    </row>
    <row r="1191" spans="1:14" ht="12.75">
      <c r="A1191" s="113" t="s">
        <v>325</v>
      </c>
      <c r="B1191" s="358"/>
      <c r="C1191" s="387"/>
      <c r="D1191" s="394"/>
      <c r="E1191" s="387"/>
      <c r="F1191" s="395"/>
      <c r="I1191" s="109"/>
      <c r="J1191" s="370"/>
      <c r="K1191" s="361"/>
      <c r="L1191" s="371"/>
      <c r="M1191" s="361"/>
      <c r="N1191" s="360"/>
    </row>
    <row r="1192" spans="1:14" ht="12.75">
      <c r="A1192" s="111" t="s">
        <v>326</v>
      </c>
      <c r="B1192" s="358">
        <v>15989.702</v>
      </c>
      <c r="C1192" s="387">
        <v>10673.622</v>
      </c>
      <c r="D1192" s="394">
        <v>120.14567926248607</v>
      </c>
      <c r="E1192" s="387">
        <v>499</v>
      </c>
      <c r="F1192" s="395">
        <v>635</v>
      </c>
      <c r="I1192" s="104"/>
      <c r="J1192" s="362"/>
      <c r="K1192" s="363"/>
      <c r="L1192" s="373"/>
      <c r="M1192" s="363"/>
      <c r="N1192" s="362"/>
    </row>
    <row r="1193" spans="1:14" ht="12.75">
      <c r="A1193" s="112" t="s">
        <v>327</v>
      </c>
      <c r="B1193" s="358"/>
      <c r="C1193" s="387"/>
      <c r="D1193" s="394"/>
      <c r="E1193" s="387"/>
      <c r="F1193" s="395"/>
      <c r="I1193" s="104"/>
      <c r="J1193" s="362"/>
      <c r="K1193" s="363"/>
      <c r="L1193" s="373"/>
      <c r="M1193" s="363"/>
      <c r="N1193" s="362"/>
    </row>
    <row r="1194" spans="1:14" ht="12.75">
      <c r="A1194" s="112" t="s">
        <v>328</v>
      </c>
      <c r="B1194" s="358"/>
      <c r="C1194" s="387"/>
      <c r="D1194" s="394"/>
      <c r="E1194" s="387"/>
      <c r="F1194" s="395"/>
      <c r="I1194" s="104"/>
      <c r="J1194" s="362"/>
      <c r="K1194" s="363"/>
      <c r="L1194" s="373"/>
      <c r="M1194" s="363"/>
      <c r="N1194" s="362"/>
    </row>
    <row r="1195" spans="1:14" ht="12.75">
      <c r="A1195" s="112" t="s">
        <v>329</v>
      </c>
      <c r="B1195" s="358"/>
      <c r="C1195" s="387"/>
      <c r="D1195" s="394"/>
      <c r="E1195" s="387"/>
      <c r="F1195" s="395"/>
      <c r="I1195" s="104"/>
      <c r="J1195" s="362"/>
      <c r="K1195" s="363"/>
      <c r="L1195" s="373"/>
      <c r="M1195" s="363"/>
      <c r="N1195" s="362"/>
    </row>
    <row r="1196" spans="1:14" ht="12.75">
      <c r="A1196" s="112" t="s">
        <v>330</v>
      </c>
      <c r="B1196" s="358"/>
      <c r="C1196" s="387"/>
      <c r="D1196" s="394"/>
      <c r="E1196" s="387"/>
      <c r="F1196" s="395"/>
      <c r="I1196" s="104"/>
      <c r="J1196" s="362"/>
      <c r="K1196" s="363"/>
      <c r="L1196" s="373"/>
      <c r="M1196" s="363"/>
      <c r="N1196" s="362"/>
    </row>
    <row r="1197" spans="1:14" ht="12.75">
      <c r="A1197" s="112" t="s">
        <v>331</v>
      </c>
      <c r="B1197" s="358"/>
      <c r="C1197" s="387"/>
      <c r="D1197" s="394"/>
      <c r="E1197" s="387"/>
      <c r="F1197" s="395"/>
      <c r="I1197" s="104"/>
      <c r="J1197" s="362"/>
      <c r="K1197" s="363"/>
      <c r="L1197" s="373"/>
      <c r="M1197" s="363"/>
      <c r="N1197" s="362"/>
    </row>
    <row r="1198" spans="1:14" ht="12.75">
      <c r="A1198" s="112" t="s">
        <v>332</v>
      </c>
      <c r="B1198" s="358"/>
      <c r="C1198" s="387"/>
      <c r="D1198" s="394"/>
      <c r="E1198" s="387"/>
      <c r="F1198" s="395"/>
      <c r="I1198" s="104"/>
      <c r="J1198" s="362"/>
      <c r="K1198" s="363"/>
      <c r="L1198" s="373"/>
      <c r="M1198" s="363"/>
      <c r="N1198" s="362"/>
    </row>
    <row r="1199" spans="1:14" ht="12.75">
      <c r="A1199" s="112" t="s">
        <v>333</v>
      </c>
      <c r="B1199" s="358"/>
      <c r="C1199" s="387"/>
      <c r="D1199" s="394"/>
      <c r="E1199" s="387"/>
      <c r="F1199" s="395"/>
      <c r="I1199" s="104"/>
      <c r="J1199" s="362"/>
      <c r="K1199" s="363"/>
      <c r="L1199" s="373"/>
      <c r="M1199" s="363"/>
      <c r="N1199" s="362"/>
    </row>
    <row r="1200" spans="1:14" ht="12.75">
      <c r="A1200" s="112" t="s">
        <v>334</v>
      </c>
      <c r="B1200" s="358"/>
      <c r="C1200" s="387"/>
      <c r="D1200" s="394"/>
      <c r="E1200" s="387"/>
      <c r="F1200" s="395"/>
      <c r="I1200" s="104"/>
      <c r="J1200" s="362"/>
      <c r="K1200" s="363"/>
      <c r="L1200" s="373"/>
      <c r="M1200" s="363"/>
      <c r="N1200" s="362"/>
    </row>
    <row r="1201" spans="1:14" ht="12.75">
      <c r="A1201" s="112" t="s">
        <v>335</v>
      </c>
      <c r="B1201" s="358"/>
      <c r="C1201" s="387"/>
      <c r="D1201" s="394"/>
      <c r="E1201" s="387"/>
      <c r="F1201" s="395"/>
      <c r="I1201" s="104"/>
      <c r="J1201" s="362"/>
      <c r="K1201" s="363"/>
      <c r="L1201" s="373"/>
      <c r="M1201" s="363"/>
      <c r="N1201" s="362"/>
    </row>
    <row r="1202" spans="1:14" ht="12.75">
      <c r="A1202" s="112" t="s">
        <v>336</v>
      </c>
      <c r="B1202" s="358"/>
      <c r="C1202" s="387"/>
      <c r="D1202" s="394"/>
      <c r="E1202" s="387"/>
      <c r="F1202" s="395"/>
      <c r="I1202" s="104"/>
      <c r="J1202" s="362"/>
      <c r="K1202" s="363"/>
      <c r="L1202" s="373"/>
      <c r="M1202" s="363"/>
      <c r="N1202" s="362"/>
    </row>
    <row r="1203" spans="1:14" ht="12.75">
      <c r="A1203" s="112" t="s">
        <v>337</v>
      </c>
      <c r="B1203" s="358"/>
      <c r="C1203" s="387"/>
      <c r="D1203" s="394"/>
      <c r="E1203" s="387"/>
      <c r="F1203" s="395"/>
      <c r="I1203" s="104"/>
      <c r="J1203" s="362"/>
      <c r="K1203" s="363"/>
      <c r="L1203" s="373"/>
      <c r="M1203" s="363"/>
      <c r="N1203" s="362"/>
    </row>
    <row r="1204" spans="1:14" ht="12.75">
      <c r="A1204" s="112" t="s">
        <v>338</v>
      </c>
      <c r="B1204" s="358"/>
      <c r="C1204" s="387"/>
      <c r="D1204" s="394"/>
      <c r="E1204" s="387"/>
      <c r="F1204" s="395"/>
      <c r="I1204" s="104"/>
      <c r="J1204" s="362"/>
      <c r="K1204" s="363"/>
      <c r="L1204" s="373"/>
      <c r="M1204" s="363"/>
      <c r="N1204" s="362"/>
    </row>
    <row r="1205" spans="1:14" ht="12.75">
      <c r="A1205" s="112" t="s">
        <v>339</v>
      </c>
      <c r="B1205" s="358"/>
      <c r="C1205" s="387"/>
      <c r="D1205" s="394"/>
      <c r="E1205" s="387"/>
      <c r="F1205" s="395"/>
      <c r="I1205" s="104"/>
      <c r="J1205" s="362"/>
      <c r="K1205" s="363"/>
      <c r="L1205" s="373"/>
      <c r="M1205" s="363"/>
      <c r="N1205" s="362"/>
    </row>
    <row r="1206" spans="1:14" ht="12.75">
      <c r="A1206" s="112" t="s">
        <v>340</v>
      </c>
      <c r="B1206" s="358"/>
      <c r="C1206" s="387"/>
      <c r="D1206" s="394"/>
      <c r="E1206" s="387"/>
      <c r="F1206" s="395"/>
      <c r="I1206" s="104"/>
      <c r="J1206" s="362"/>
      <c r="K1206" s="363"/>
      <c r="L1206" s="373"/>
      <c r="M1206" s="363"/>
      <c r="N1206" s="362"/>
    </row>
    <row r="1207" spans="1:14" ht="12.75">
      <c r="A1207" s="112" t="s">
        <v>341</v>
      </c>
      <c r="B1207" s="358"/>
      <c r="C1207" s="387"/>
      <c r="D1207" s="394"/>
      <c r="E1207" s="387"/>
      <c r="F1207" s="395"/>
      <c r="I1207" s="104"/>
      <c r="J1207" s="362"/>
      <c r="K1207" s="363"/>
      <c r="L1207" s="373"/>
      <c r="M1207" s="363"/>
      <c r="N1207" s="362"/>
    </row>
    <row r="1208" spans="1:14" ht="12.75">
      <c r="A1208" s="112" t="s">
        <v>342</v>
      </c>
      <c r="B1208" s="358"/>
      <c r="C1208" s="387"/>
      <c r="D1208" s="394"/>
      <c r="E1208" s="387"/>
      <c r="F1208" s="395"/>
      <c r="I1208" s="104"/>
      <c r="J1208" s="362"/>
      <c r="K1208" s="363"/>
      <c r="L1208" s="373"/>
      <c r="M1208" s="363"/>
      <c r="N1208" s="362"/>
    </row>
    <row r="1209" spans="1:14" ht="12.75">
      <c r="A1209" s="112" t="s">
        <v>343</v>
      </c>
      <c r="B1209" s="358"/>
      <c r="C1209" s="387"/>
      <c r="D1209" s="394"/>
      <c r="E1209" s="387"/>
      <c r="F1209" s="395"/>
      <c r="I1209" s="104"/>
      <c r="J1209" s="362"/>
      <c r="K1209" s="363"/>
      <c r="L1209" s="373"/>
      <c r="M1209" s="363"/>
      <c r="N1209" s="362"/>
    </row>
    <row r="1210" spans="1:14" ht="12.75">
      <c r="A1210" s="112" t="s">
        <v>344</v>
      </c>
      <c r="B1210" s="358"/>
      <c r="C1210" s="387"/>
      <c r="D1210" s="394"/>
      <c r="E1210" s="387"/>
      <c r="F1210" s="395"/>
      <c r="I1210" s="104"/>
      <c r="J1210" s="362"/>
      <c r="K1210" s="363"/>
      <c r="L1210" s="373"/>
      <c r="M1210" s="363"/>
      <c r="N1210" s="362"/>
    </row>
    <row r="1211" spans="1:14" ht="12.75">
      <c r="A1211" s="112" t="s">
        <v>345</v>
      </c>
      <c r="B1211" s="358"/>
      <c r="C1211" s="387"/>
      <c r="D1211" s="394"/>
      <c r="E1211" s="387"/>
      <c r="F1211" s="395"/>
      <c r="I1211" s="104"/>
      <c r="J1211" s="362"/>
      <c r="K1211" s="363"/>
      <c r="L1211" s="373"/>
      <c r="M1211" s="363"/>
      <c r="N1211" s="362"/>
    </row>
    <row r="1212" spans="1:14" ht="12.75">
      <c r="A1212" s="112" t="s">
        <v>346</v>
      </c>
      <c r="B1212" s="358"/>
      <c r="C1212" s="387"/>
      <c r="D1212" s="394"/>
      <c r="E1212" s="387"/>
      <c r="F1212" s="395"/>
      <c r="I1212" s="104"/>
      <c r="J1212" s="362"/>
      <c r="K1212" s="363"/>
      <c r="L1212" s="373"/>
      <c r="M1212" s="363"/>
      <c r="N1212" s="362"/>
    </row>
    <row r="1213" spans="1:14" ht="12.75">
      <c r="A1213" s="112" t="s">
        <v>347</v>
      </c>
      <c r="B1213" s="358"/>
      <c r="C1213" s="387"/>
      <c r="D1213" s="394"/>
      <c r="E1213" s="387"/>
      <c r="F1213" s="395"/>
      <c r="I1213" s="104"/>
      <c r="J1213" s="362"/>
      <c r="K1213" s="363"/>
      <c r="L1213" s="373"/>
      <c r="M1213" s="363"/>
      <c r="N1213" s="362"/>
    </row>
    <row r="1214" spans="1:14" ht="12.75">
      <c r="A1214" s="113" t="s">
        <v>348</v>
      </c>
      <c r="B1214" s="358"/>
      <c r="C1214" s="387"/>
      <c r="D1214" s="394"/>
      <c r="E1214" s="387"/>
      <c r="F1214" s="395"/>
      <c r="I1214" s="104"/>
      <c r="J1214" s="362"/>
      <c r="K1214" s="363"/>
      <c r="L1214" s="373"/>
      <c r="M1214" s="363"/>
      <c r="N1214" s="362"/>
    </row>
    <row r="1215" spans="1:14" ht="12.75">
      <c r="A1215" s="111" t="s">
        <v>349</v>
      </c>
      <c r="B1215" s="358">
        <v>208.061</v>
      </c>
      <c r="C1215" s="387">
        <v>208.061</v>
      </c>
      <c r="D1215" s="394">
        <v>126.55778588807787</v>
      </c>
      <c r="E1215" s="387">
        <v>0</v>
      </c>
      <c r="F1215" s="395"/>
      <c r="I1215" s="109"/>
      <c r="J1215" s="370"/>
      <c r="K1215" s="361"/>
      <c r="L1215" s="371"/>
      <c r="M1215" s="361"/>
      <c r="N1215" s="360"/>
    </row>
    <row r="1216" spans="1:14" ht="12.75">
      <c r="A1216" s="113" t="s">
        <v>350</v>
      </c>
      <c r="B1216" s="358"/>
      <c r="C1216" s="387"/>
      <c r="D1216" s="394"/>
      <c r="E1216" s="387"/>
      <c r="F1216" s="395">
        <v>0</v>
      </c>
      <c r="I1216" s="109"/>
      <c r="J1216" s="370"/>
      <c r="K1216" s="361"/>
      <c r="L1216" s="371"/>
      <c r="M1216" s="361"/>
      <c r="N1216" s="360"/>
    </row>
    <row r="1217" spans="1:14" ht="12.75">
      <c r="A1217" s="333" t="s">
        <v>351</v>
      </c>
      <c r="B1217" s="122">
        <v>2899.071</v>
      </c>
      <c r="C1217" s="117">
        <v>1819.951</v>
      </c>
      <c r="D1217" s="123">
        <v>119.70211786372008</v>
      </c>
      <c r="E1217" s="117">
        <v>106</v>
      </c>
      <c r="F1217" s="334">
        <v>105</v>
      </c>
      <c r="I1217" s="104"/>
      <c r="J1217" s="297"/>
      <c r="K1217" s="298"/>
      <c r="L1217" s="299"/>
      <c r="M1217" s="298"/>
      <c r="N1217" s="297"/>
    </row>
    <row r="1218" spans="1:14" ht="12.75">
      <c r="A1218" s="333" t="s">
        <v>352</v>
      </c>
      <c r="B1218" s="122">
        <v>2878.022</v>
      </c>
      <c r="C1218" s="117">
        <v>1828.582</v>
      </c>
      <c r="D1218" s="123">
        <v>120.11968731524668</v>
      </c>
      <c r="E1218" s="117">
        <v>108</v>
      </c>
      <c r="F1218" s="334">
        <v>107</v>
      </c>
      <c r="I1218" s="109"/>
      <c r="J1218" s="293"/>
      <c r="K1218" s="294"/>
      <c r="L1218" s="295"/>
      <c r="M1218" s="294"/>
      <c r="N1218" s="296"/>
    </row>
    <row r="1219" spans="1:14" ht="12.75">
      <c r="A1219" s="111" t="s">
        <v>353</v>
      </c>
      <c r="B1219" s="358">
        <v>20148.687</v>
      </c>
      <c r="C1219" s="387">
        <v>14286.887</v>
      </c>
      <c r="D1219" s="394">
        <v>151.03694815629228</v>
      </c>
      <c r="E1219" s="387">
        <v>667</v>
      </c>
      <c r="F1219" s="395">
        <v>688</v>
      </c>
      <c r="I1219" s="104"/>
      <c r="J1219" s="362"/>
      <c r="K1219" s="363"/>
      <c r="L1219" s="373"/>
      <c r="M1219" s="363"/>
      <c r="N1219" s="362"/>
    </row>
    <row r="1220" spans="1:14" ht="12.75">
      <c r="A1220" s="112" t="s">
        <v>354</v>
      </c>
      <c r="B1220" s="358"/>
      <c r="C1220" s="387"/>
      <c r="D1220" s="394"/>
      <c r="E1220" s="387"/>
      <c r="F1220" s="395"/>
      <c r="I1220" s="104"/>
      <c r="J1220" s="362"/>
      <c r="K1220" s="363"/>
      <c r="L1220" s="373"/>
      <c r="M1220" s="363"/>
      <c r="N1220" s="362"/>
    </row>
    <row r="1221" spans="1:14" ht="12.75">
      <c r="A1221" s="112" t="s">
        <v>355</v>
      </c>
      <c r="B1221" s="358"/>
      <c r="C1221" s="387"/>
      <c r="D1221" s="394"/>
      <c r="E1221" s="387"/>
      <c r="F1221" s="395"/>
      <c r="I1221" s="104"/>
      <c r="J1221" s="362"/>
      <c r="K1221" s="363"/>
      <c r="L1221" s="373"/>
      <c r="M1221" s="363"/>
      <c r="N1221" s="362"/>
    </row>
    <row r="1222" spans="1:14" ht="12.75">
      <c r="A1222" s="112" t="s">
        <v>356</v>
      </c>
      <c r="B1222" s="358"/>
      <c r="C1222" s="387"/>
      <c r="D1222" s="394"/>
      <c r="E1222" s="387"/>
      <c r="F1222" s="395"/>
      <c r="I1222" s="104"/>
      <c r="J1222" s="362"/>
      <c r="K1222" s="363"/>
      <c r="L1222" s="373"/>
      <c r="M1222" s="363"/>
      <c r="N1222" s="362"/>
    </row>
    <row r="1223" spans="1:14" ht="12.75">
      <c r="A1223" s="112" t="s">
        <v>357</v>
      </c>
      <c r="B1223" s="358"/>
      <c r="C1223" s="387"/>
      <c r="D1223" s="394"/>
      <c r="E1223" s="387"/>
      <c r="F1223" s="395"/>
      <c r="I1223" s="104"/>
      <c r="J1223" s="362"/>
      <c r="K1223" s="363"/>
      <c r="L1223" s="373"/>
      <c r="M1223" s="363"/>
      <c r="N1223" s="362"/>
    </row>
    <row r="1224" spans="1:14" ht="12.75">
      <c r="A1224" s="112" t="s">
        <v>358</v>
      </c>
      <c r="B1224" s="358"/>
      <c r="C1224" s="387"/>
      <c r="D1224" s="394"/>
      <c r="E1224" s="387"/>
      <c r="F1224" s="395"/>
      <c r="I1224" s="104"/>
      <c r="J1224" s="362"/>
      <c r="K1224" s="363"/>
      <c r="L1224" s="373"/>
      <c r="M1224" s="363"/>
      <c r="N1224" s="362"/>
    </row>
    <row r="1225" spans="1:14" ht="12.75">
      <c r="A1225" s="112" t="s">
        <v>359</v>
      </c>
      <c r="B1225" s="358"/>
      <c r="C1225" s="387"/>
      <c r="D1225" s="394"/>
      <c r="E1225" s="387"/>
      <c r="F1225" s="395"/>
      <c r="I1225" s="104"/>
      <c r="J1225" s="362"/>
      <c r="K1225" s="363"/>
      <c r="L1225" s="373"/>
      <c r="M1225" s="363"/>
      <c r="N1225" s="362"/>
    </row>
    <row r="1226" spans="1:14" ht="12.75">
      <c r="A1226" s="112" t="s">
        <v>360</v>
      </c>
      <c r="B1226" s="358"/>
      <c r="C1226" s="387"/>
      <c r="D1226" s="394"/>
      <c r="E1226" s="387"/>
      <c r="F1226" s="395"/>
      <c r="I1226" s="104"/>
      <c r="J1226" s="362"/>
      <c r="K1226" s="363"/>
      <c r="L1226" s="373"/>
      <c r="M1226" s="363"/>
      <c r="N1226" s="362"/>
    </row>
    <row r="1227" spans="1:14" ht="12.75">
      <c r="A1227" s="112" t="s">
        <v>361</v>
      </c>
      <c r="B1227" s="358"/>
      <c r="C1227" s="387"/>
      <c r="D1227" s="394"/>
      <c r="E1227" s="387"/>
      <c r="F1227" s="395"/>
      <c r="I1227" s="104"/>
      <c r="J1227" s="362"/>
      <c r="K1227" s="363"/>
      <c r="L1227" s="373"/>
      <c r="M1227" s="363"/>
      <c r="N1227" s="362"/>
    </row>
    <row r="1228" spans="1:14" ht="12.75">
      <c r="A1228" s="112" t="s">
        <v>362</v>
      </c>
      <c r="B1228" s="358"/>
      <c r="C1228" s="387"/>
      <c r="D1228" s="394"/>
      <c r="E1228" s="387"/>
      <c r="F1228" s="395"/>
      <c r="I1228" s="104"/>
      <c r="J1228" s="362"/>
      <c r="K1228" s="363"/>
      <c r="L1228" s="373"/>
      <c r="M1228" s="363"/>
      <c r="N1228" s="362"/>
    </row>
    <row r="1229" spans="1:14" ht="12.75">
      <c r="A1229" s="112" t="s">
        <v>363</v>
      </c>
      <c r="B1229" s="358"/>
      <c r="C1229" s="387"/>
      <c r="D1229" s="394"/>
      <c r="E1229" s="387"/>
      <c r="F1229" s="395"/>
      <c r="I1229" s="104"/>
      <c r="J1229" s="362"/>
      <c r="K1229" s="363"/>
      <c r="L1229" s="373"/>
      <c r="M1229" s="363"/>
      <c r="N1229" s="362"/>
    </row>
    <row r="1230" spans="1:14" ht="12.75">
      <c r="A1230" s="112" t="s">
        <v>364</v>
      </c>
      <c r="B1230" s="358"/>
      <c r="C1230" s="387"/>
      <c r="D1230" s="394"/>
      <c r="E1230" s="387"/>
      <c r="F1230" s="395"/>
      <c r="I1230" s="104"/>
      <c r="J1230" s="362"/>
      <c r="K1230" s="363"/>
      <c r="L1230" s="373"/>
      <c r="M1230" s="363"/>
      <c r="N1230" s="362"/>
    </row>
    <row r="1231" spans="1:14" ht="12.75">
      <c r="A1231" s="112" t="s">
        <v>365</v>
      </c>
      <c r="B1231" s="358"/>
      <c r="C1231" s="387"/>
      <c r="D1231" s="394"/>
      <c r="E1231" s="387"/>
      <c r="F1231" s="395"/>
      <c r="I1231" s="104"/>
      <c r="J1231" s="362"/>
      <c r="K1231" s="363"/>
      <c r="L1231" s="373"/>
      <c r="M1231" s="363"/>
      <c r="N1231" s="362"/>
    </row>
    <row r="1232" spans="1:14" ht="12.75">
      <c r="A1232" s="112" t="s">
        <v>366</v>
      </c>
      <c r="B1232" s="358"/>
      <c r="C1232" s="387"/>
      <c r="D1232" s="394"/>
      <c r="E1232" s="387"/>
      <c r="F1232" s="395"/>
      <c r="I1232" s="104"/>
      <c r="J1232" s="362"/>
      <c r="K1232" s="363"/>
      <c r="L1232" s="373"/>
      <c r="M1232" s="363"/>
      <c r="N1232" s="362"/>
    </row>
    <row r="1233" spans="1:14" ht="12.75">
      <c r="A1233" s="112" t="s">
        <v>367</v>
      </c>
      <c r="B1233" s="358"/>
      <c r="C1233" s="387"/>
      <c r="D1233" s="394"/>
      <c r="E1233" s="387"/>
      <c r="F1233" s="395"/>
      <c r="I1233" s="104"/>
      <c r="J1233" s="362"/>
      <c r="K1233" s="363"/>
      <c r="L1233" s="373"/>
      <c r="M1233" s="363"/>
      <c r="N1233" s="362"/>
    </row>
    <row r="1234" spans="1:14" ht="12.75">
      <c r="A1234" s="112" t="s">
        <v>368</v>
      </c>
      <c r="B1234" s="358"/>
      <c r="C1234" s="387"/>
      <c r="D1234" s="394"/>
      <c r="E1234" s="387"/>
      <c r="F1234" s="395"/>
      <c r="I1234" s="104"/>
      <c r="J1234" s="362"/>
      <c r="K1234" s="363"/>
      <c r="L1234" s="373"/>
      <c r="M1234" s="363"/>
      <c r="N1234" s="362"/>
    </row>
    <row r="1235" spans="1:14" ht="12.75">
      <c r="A1235" s="112" t="s">
        <v>369</v>
      </c>
      <c r="B1235" s="358"/>
      <c r="C1235" s="387"/>
      <c r="D1235" s="394"/>
      <c r="E1235" s="387"/>
      <c r="F1235" s="395"/>
      <c r="I1235" s="104"/>
      <c r="J1235" s="362"/>
      <c r="K1235" s="363"/>
      <c r="L1235" s="373"/>
      <c r="M1235" s="363"/>
      <c r="N1235" s="362"/>
    </row>
    <row r="1236" spans="1:14" ht="12.75">
      <c r="A1236" s="112" t="s">
        <v>370</v>
      </c>
      <c r="B1236" s="358"/>
      <c r="C1236" s="387"/>
      <c r="D1236" s="394"/>
      <c r="E1236" s="387"/>
      <c r="F1236" s="395"/>
      <c r="I1236" s="104"/>
      <c r="J1236" s="362"/>
      <c r="K1236" s="363"/>
      <c r="L1236" s="373"/>
      <c r="M1236" s="363"/>
      <c r="N1236" s="362"/>
    </row>
    <row r="1237" spans="1:14" ht="12.75">
      <c r="A1237" s="112" t="s">
        <v>371</v>
      </c>
      <c r="B1237" s="358"/>
      <c r="C1237" s="387"/>
      <c r="D1237" s="394"/>
      <c r="E1237" s="387"/>
      <c r="F1237" s="395"/>
      <c r="I1237" s="104"/>
      <c r="J1237" s="362"/>
      <c r="K1237" s="363"/>
      <c r="L1237" s="373"/>
      <c r="M1237" s="363"/>
      <c r="N1237" s="362"/>
    </row>
    <row r="1238" spans="1:14" ht="12.75">
      <c r="A1238" s="112" t="s">
        <v>372</v>
      </c>
      <c r="B1238" s="358"/>
      <c r="C1238" s="387"/>
      <c r="D1238" s="394"/>
      <c r="E1238" s="387"/>
      <c r="F1238" s="395"/>
      <c r="I1238" s="104"/>
      <c r="J1238" s="362"/>
      <c r="K1238" s="363"/>
      <c r="L1238" s="373"/>
      <c r="M1238" s="363"/>
      <c r="N1238" s="362"/>
    </row>
    <row r="1239" spans="1:14" ht="12.75">
      <c r="A1239" s="112" t="s">
        <v>373</v>
      </c>
      <c r="B1239" s="358"/>
      <c r="C1239" s="387"/>
      <c r="D1239" s="394"/>
      <c r="E1239" s="387"/>
      <c r="F1239" s="395"/>
      <c r="I1239" s="104"/>
      <c r="J1239" s="362"/>
      <c r="K1239" s="363"/>
      <c r="L1239" s="373"/>
      <c r="M1239" s="363"/>
      <c r="N1239" s="362"/>
    </row>
    <row r="1240" spans="1:14" ht="12.75">
      <c r="A1240" s="113" t="s">
        <v>374</v>
      </c>
      <c r="B1240" s="358"/>
      <c r="C1240" s="387"/>
      <c r="D1240" s="394"/>
      <c r="E1240" s="387"/>
      <c r="F1240" s="395"/>
      <c r="I1240" s="104"/>
      <c r="J1240" s="362"/>
      <c r="K1240" s="363"/>
      <c r="L1240" s="373"/>
      <c r="M1240" s="363"/>
      <c r="N1240" s="362"/>
    </row>
    <row r="1241" spans="1:14" ht="12.75">
      <c r="A1241" s="333" t="s">
        <v>375</v>
      </c>
      <c r="B1241" s="122">
        <v>66.069</v>
      </c>
      <c r="C1241" s="117">
        <v>66.069</v>
      </c>
      <c r="D1241" s="123">
        <v>140.57234042553193</v>
      </c>
      <c r="E1241" s="117">
        <v>1</v>
      </c>
      <c r="F1241" s="334">
        <v>0</v>
      </c>
      <c r="I1241" s="109"/>
      <c r="J1241" s="293"/>
      <c r="K1241" s="294"/>
      <c r="L1241" s="295"/>
      <c r="M1241" s="294"/>
      <c r="N1241" s="296"/>
    </row>
    <row r="1242" spans="1:14" ht="12.75">
      <c r="A1242" s="111" t="s">
        <v>376</v>
      </c>
      <c r="B1242" s="358">
        <v>1784.439</v>
      </c>
      <c r="C1242" s="387">
        <v>1294.159</v>
      </c>
      <c r="D1242" s="394">
        <v>157.1916676788534</v>
      </c>
      <c r="E1242" s="387">
        <v>32</v>
      </c>
      <c r="F1242" s="395">
        <v>59</v>
      </c>
      <c r="I1242" s="104"/>
      <c r="J1242" s="362"/>
      <c r="K1242" s="363"/>
      <c r="L1242" s="373"/>
      <c r="M1242" s="363"/>
      <c r="N1242" s="362"/>
    </row>
    <row r="1243" spans="1:14" ht="12.75">
      <c r="A1243" s="112" t="s">
        <v>377</v>
      </c>
      <c r="B1243" s="358"/>
      <c r="C1243" s="387"/>
      <c r="D1243" s="394"/>
      <c r="E1243" s="387"/>
      <c r="F1243" s="395"/>
      <c r="I1243" s="104"/>
      <c r="J1243" s="362"/>
      <c r="K1243" s="363"/>
      <c r="L1243" s="373"/>
      <c r="M1243" s="363"/>
      <c r="N1243" s="362"/>
    </row>
    <row r="1244" spans="1:14" ht="12.75">
      <c r="A1244" s="113" t="s">
        <v>378</v>
      </c>
      <c r="B1244" s="358"/>
      <c r="C1244" s="387"/>
      <c r="D1244" s="394"/>
      <c r="E1244" s="387"/>
      <c r="F1244" s="395"/>
      <c r="I1244" s="104"/>
      <c r="J1244" s="362"/>
      <c r="K1244" s="363"/>
      <c r="L1244" s="373"/>
      <c r="M1244" s="363"/>
      <c r="N1244" s="362"/>
    </row>
    <row r="1245" spans="1:14" ht="12.75">
      <c r="A1245" s="111" t="s">
        <v>379</v>
      </c>
      <c r="B1245" s="358">
        <v>2250.103</v>
      </c>
      <c r="C1245" s="387">
        <v>1761.223</v>
      </c>
      <c r="D1245" s="394">
        <v>212.9395478176762</v>
      </c>
      <c r="E1245" s="387">
        <v>69</v>
      </c>
      <c r="F1245" s="395">
        <v>61</v>
      </c>
      <c r="I1245" s="109"/>
      <c r="J1245" s="370"/>
      <c r="K1245" s="361"/>
      <c r="L1245" s="371"/>
      <c r="M1245" s="361"/>
      <c r="N1245" s="360"/>
    </row>
    <row r="1246" spans="1:14" ht="12.75">
      <c r="A1246" s="112" t="s">
        <v>380</v>
      </c>
      <c r="B1246" s="358"/>
      <c r="C1246" s="387"/>
      <c r="D1246" s="394"/>
      <c r="E1246" s="387"/>
      <c r="F1246" s="395"/>
      <c r="I1246" s="109"/>
      <c r="J1246" s="370"/>
      <c r="K1246" s="361"/>
      <c r="L1246" s="371"/>
      <c r="M1246" s="361"/>
      <c r="N1246" s="360"/>
    </row>
    <row r="1247" spans="1:14" ht="12.75">
      <c r="A1247" s="113" t="s">
        <v>381</v>
      </c>
      <c r="B1247" s="358"/>
      <c r="C1247" s="387"/>
      <c r="D1247" s="394"/>
      <c r="E1247" s="387"/>
      <c r="F1247" s="395"/>
      <c r="I1247" s="109"/>
      <c r="J1247" s="370"/>
      <c r="K1247" s="361"/>
      <c r="L1247" s="371"/>
      <c r="M1247" s="361"/>
      <c r="N1247" s="360"/>
    </row>
    <row r="1248" spans="1:14" ht="12.75">
      <c r="A1248" s="111" t="s">
        <v>382</v>
      </c>
      <c r="B1248" s="358">
        <v>1751.437</v>
      </c>
      <c r="C1248" s="387">
        <v>1288.037</v>
      </c>
      <c r="D1248" s="394">
        <v>144.70699921357152</v>
      </c>
      <c r="E1248" s="387">
        <v>71</v>
      </c>
      <c r="F1248" s="395">
        <v>62</v>
      </c>
      <c r="I1248" s="104"/>
      <c r="J1248" s="362"/>
      <c r="K1248" s="363"/>
      <c r="L1248" s="373"/>
      <c r="M1248" s="363"/>
      <c r="N1248" s="362"/>
    </row>
    <row r="1249" spans="1:14" ht="12.75">
      <c r="A1249" s="112" t="s">
        <v>383</v>
      </c>
      <c r="B1249" s="358"/>
      <c r="C1249" s="387"/>
      <c r="D1249" s="394"/>
      <c r="E1249" s="387"/>
      <c r="F1249" s="395"/>
      <c r="I1249" s="104"/>
      <c r="J1249" s="362"/>
      <c r="K1249" s="363"/>
      <c r="L1249" s="373"/>
      <c r="M1249" s="363"/>
      <c r="N1249" s="362"/>
    </row>
    <row r="1250" spans="1:14" ht="12.75">
      <c r="A1250" s="113" t="s">
        <v>384</v>
      </c>
      <c r="B1250" s="358"/>
      <c r="C1250" s="387"/>
      <c r="D1250" s="394"/>
      <c r="E1250" s="387"/>
      <c r="F1250" s="395"/>
      <c r="I1250" s="104"/>
      <c r="J1250" s="362"/>
      <c r="K1250" s="363"/>
      <c r="L1250" s="373"/>
      <c r="M1250" s="363"/>
      <c r="N1250" s="362"/>
    </row>
    <row r="1251" spans="1:14" ht="12.75">
      <c r="A1251" s="111" t="s">
        <v>385</v>
      </c>
      <c r="B1251" s="358">
        <v>2082.332</v>
      </c>
      <c r="C1251" s="387">
        <v>1640.492</v>
      </c>
      <c r="D1251" s="394">
        <v>189.69611470860315</v>
      </c>
      <c r="E1251" s="387">
        <v>66</v>
      </c>
      <c r="F1251" s="395">
        <v>60</v>
      </c>
      <c r="I1251" s="109"/>
      <c r="J1251" s="370"/>
      <c r="K1251" s="361"/>
      <c r="L1251" s="371"/>
      <c r="M1251" s="361"/>
      <c r="N1251" s="360"/>
    </row>
    <row r="1252" spans="1:14" ht="12.75">
      <c r="A1252" s="112" t="s">
        <v>386</v>
      </c>
      <c r="B1252" s="358"/>
      <c r="C1252" s="387"/>
      <c r="D1252" s="394"/>
      <c r="E1252" s="387"/>
      <c r="F1252" s="395"/>
      <c r="I1252" s="109"/>
      <c r="J1252" s="370"/>
      <c r="K1252" s="361"/>
      <c r="L1252" s="371"/>
      <c r="M1252" s="361"/>
      <c r="N1252" s="360"/>
    </row>
    <row r="1253" spans="1:14" ht="12.75">
      <c r="A1253" s="113" t="s">
        <v>387</v>
      </c>
      <c r="B1253" s="358"/>
      <c r="C1253" s="387"/>
      <c r="D1253" s="394"/>
      <c r="E1253" s="387"/>
      <c r="F1253" s="395"/>
      <c r="I1253" s="109"/>
      <c r="J1253" s="370"/>
      <c r="K1253" s="361"/>
      <c r="L1253" s="371"/>
      <c r="M1253" s="361"/>
      <c r="N1253" s="360"/>
    </row>
    <row r="1254" spans="1:14" ht="12.75">
      <c r="A1254" s="111" t="s">
        <v>388</v>
      </c>
      <c r="B1254" s="358">
        <v>2207.681</v>
      </c>
      <c r="C1254" s="387">
        <v>1701.161</v>
      </c>
      <c r="D1254" s="394">
        <v>202.11013425210882</v>
      </c>
      <c r="E1254" s="387">
        <v>69</v>
      </c>
      <c r="F1254" s="395">
        <v>61</v>
      </c>
      <c r="I1254" s="104"/>
      <c r="J1254" s="362"/>
      <c r="K1254" s="363"/>
      <c r="L1254" s="373"/>
      <c r="M1254" s="363"/>
      <c r="N1254" s="362"/>
    </row>
    <row r="1255" spans="1:14" ht="12.75">
      <c r="A1255" s="112" t="s">
        <v>389</v>
      </c>
      <c r="B1255" s="358"/>
      <c r="C1255" s="387"/>
      <c r="D1255" s="394"/>
      <c r="E1255" s="387"/>
      <c r="F1255" s="395"/>
      <c r="I1255" s="104"/>
      <c r="J1255" s="362"/>
      <c r="K1255" s="363"/>
      <c r="L1255" s="373"/>
      <c r="M1255" s="363"/>
      <c r="N1255" s="362"/>
    </row>
    <row r="1256" spans="1:14" ht="12.75">
      <c r="A1256" s="113" t="s">
        <v>390</v>
      </c>
      <c r="B1256" s="358"/>
      <c r="C1256" s="387"/>
      <c r="D1256" s="394"/>
      <c r="E1256" s="387"/>
      <c r="F1256" s="395"/>
      <c r="I1256" s="104"/>
      <c r="J1256" s="362"/>
      <c r="K1256" s="363"/>
      <c r="L1256" s="373"/>
      <c r="M1256" s="363"/>
      <c r="N1256" s="362"/>
    </row>
    <row r="1257" spans="1:14" ht="12.75">
      <c r="A1257" s="111" t="s">
        <v>391</v>
      </c>
      <c r="B1257" s="358">
        <v>2201.298</v>
      </c>
      <c r="C1257" s="387">
        <v>1730.058</v>
      </c>
      <c r="D1257" s="394">
        <v>212.79926199261993</v>
      </c>
      <c r="E1257" s="387">
        <v>61</v>
      </c>
      <c r="F1257" s="395">
        <v>60</v>
      </c>
      <c r="I1257" s="109"/>
      <c r="J1257" s="370"/>
      <c r="K1257" s="361"/>
      <c r="L1257" s="371"/>
      <c r="M1257" s="361"/>
      <c r="N1257" s="360"/>
    </row>
    <row r="1258" spans="1:14" ht="12.75">
      <c r="A1258" s="112" t="s">
        <v>392</v>
      </c>
      <c r="B1258" s="358"/>
      <c r="C1258" s="387"/>
      <c r="D1258" s="394"/>
      <c r="E1258" s="387"/>
      <c r="F1258" s="395"/>
      <c r="I1258" s="109"/>
      <c r="J1258" s="370"/>
      <c r="K1258" s="361"/>
      <c r="L1258" s="371"/>
      <c r="M1258" s="361"/>
      <c r="N1258" s="360"/>
    </row>
    <row r="1259" spans="1:14" ht="12.75">
      <c r="A1259" s="113" t="s">
        <v>393</v>
      </c>
      <c r="B1259" s="358"/>
      <c r="C1259" s="387"/>
      <c r="D1259" s="394"/>
      <c r="E1259" s="387"/>
      <c r="F1259" s="395"/>
      <c r="I1259" s="109"/>
      <c r="J1259" s="370"/>
      <c r="K1259" s="361"/>
      <c r="L1259" s="371"/>
      <c r="M1259" s="361"/>
      <c r="N1259" s="360"/>
    </row>
    <row r="1260" spans="1:14" ht="12.75">
      <c r="A1260" s="111" t="s">
        <v>394</v>
      </c>
      <c r="B1260" s="358">
        <v>2317.783</v>
      </c>
      <c r="C1260" s="387">
        <v>1859.703</v>
      </c>
      <c r="D1260" s="394">
        <v>227.7094404310028</v>
      </c>
      <c r="E1260" s="387">
        <v>62</v>
      </c>
      <c r="F1260" s="395">
        <v>60</v>
      </c>
      <c r="I1260" s="104"/>
      <c r="J1260" s="362"/>
      <c r="K1260" s="363"/>
      <c r="L1260" s="373"/>
      <c r="M1260" s="363"/>
      <c r="N1260" s="362"/>
    </row>
    <row r="1261" spans="1:14" ht="12.75">
      <c r="A1261" s="112" t="s">
        <v>395</v>
      </c>
      <c r="B1261" s="358"/>
      <c r="C1261" s="387"/>
      <c r="D1261" s="394"/>
      <c r="E1261" s="387"/>
      <c r="F1261" s="395"/>
      <c r="I1261" s="104"/>
      <c r="J1261" s="362"/>
      <c r="K1261" s="363"/>
      <c r="L1261" s="373"/>
      <c r="M1261" s="363"/>
      <c r="N1261" s="362"/>
    </row>
    <row r="1262" spans="1:14" ht="12.75">
      <c r="A1262" s="113" t="s">
        <v>396</v>
      </c>
      <c r="B1262" s="358"/>
      <c r="C1262" s="387"/>
      <c r="D1262" s="394"/>
      <c r="E1262" s="387"/>
      <c r="F1262" s="395"/>
      <c r="I1262" s="104"/>
      <c r="J1262" s="362"/>
      <c r="K1262" s="363"/>
      <c r="L1262" s="373"/>
      <c r="M1262" s="363"/>
      <c r="N1262" s="362"/>
    </row>
    <row r="1263" spans="1:14" ht="12.75">
      <c r="A1263" s="111" t="s">
        <v>397</v>
      </c>
      <c r="B1263" s="358">
        <v>1965.9460000000001</v>
      </c>
      <c r="C1263" s="387">
        <v>1571.986</v>
      </c>
      <c r="D1263" s="394">
        <v>202.57551546391753</v>
      </c>
      <c r="E1263" s="387">
        <v>60</v>
      </c>
      <c r="F1263" s="395">
        <v>60</v>
      </c>
      <c r="I1263" s="109"/>
      <c r="J1263" s="370"/>
      <c r="K1263" s="361"/>
      <c r="L1263" s="371"/>
      <c r="M1263" s="361"/>
      <c r="N1263" s="360"/>
    </row>
    <row r="1264" spans="1:14" ht="12.75">
      <c r="A1264" s="112" t="s">
        <v>398</v>
      </c>
      <c r="B1264" s="358"/>
      <c r="C1264" s="387"/>
      <c r="D1264" s="394"/>
      <c r="E1264" s="387"/>
      <c r="F1264" s="395"/>
      <c r="I1264" s="109"/>
      <c r="J1264" s="370"/>
      <c r="K1264" s="361"/>
      <c r="L1264" s="371"/>
      <c r="M1264" s="361"/>
      <c r="N1264" s="360"/>
    </row>
    <row r="1265" spans="1:14" ht="12.75">
      <c r="A1265" s="113" t="s">
        <v>399</v>
      </c>
      <c r="B1265" s="358"/>
      <c r="C1265" s="387"/>
      <c r="D1265" s="394"/>
      <c r="E1265" s="387"/>
      <c r="F1265" s="395"/>
      <c r="I1265" s="109"/>
      <c r="J1265" s="370"/>
      <c r="K1265" s="361"/>
      <c r="L1265" s="371"/>
      <c r="M1265" s="361"/>
      <c r="N1265" s="360"/>
    </row>
    <row r="1266" spans="1:14" ht="12.75">
      <c r="A1266" s="111" t="s">
        <v>400</v>
      </c>
      <c r="B1266" s="358">
        <v>1642.735</v>
      </c>
      <c r="C1266" s="387">
        <v>1255.215</v>
      </c>
      <c r="D1266" s="394">
        <v>154.27912979351032</v>
      </c>
      <c r="E1266" s="387">
        <v>63</v>
      </c>
      <c r="F1266" s="395">
        <v>62</v>
      </c>
      <c r="I1266" s="104"/>
      <c r="J1266" s="362"/>
      <c r="K1266" s="363"/>
      <c r="L1266" s="373"/>
      <c r="M1266" s="363"/>
      <c r="N1266" s="362"/>
    </row>
    <row r="1267" spans="1:14" ht="12.75">
      <c r="A1267" s="112" t="s">
        <v>401</v>
      </c>
      <c r="B1267" s="358"/>
      <c r="C1267" s="387"/>
      <c r="D1267" s="394"/>
      <c r="E1267" s="387"/>
      <c r="F1267" s="395"/>
      <c r="I1267" s="104"/>
      <c r="J1267" s="362"/>
      <c r="K1267" s="363"/>
      <c r="L1267" s="373"/>
      <c r="M1267" s="363"/>
      <c r="N1267" s="362"/>
    </row>
    <row r="1268" spans="1:14" ht="12.75">
      <c r="A1268" s="113" t="s">
        <v>402</v>
      </c>
      <c r="B1268" s="358"/>
      <c r="C1268" s="387"/>
      <c r="D1268" s="394"/>
      <c r="E1268" s="387"/>
      <c r="F1268" s="395"/>
      <c r="I1268" s="104"/>
      <c r="J1268" s="362"/>
      <c r="K1268" s="363"/>
      <c r="L1268" s="373"/>
      <c r="M1268" s="363"/>
      <c r="N1268" s="362"/>
    </row>
    <row r="1269" spans="1:14" ht="12.75">
      <c r="A1269" s="333" t="s">
        <v>403</v>
      </c>
      <c r="B1269" s="122">
        <v>1040</v>
      </c>
      <c r="C1269" s="117">
        <v>1040</v>
      </c>
      <c r="D1269" s="123">
        <v>247.61904761904762</v>
      </c>
      <c r="E1269" s="117">
        <v>0</v>
      </c>
      <c r="F1269" s="334">
        <v>0</v>
      </c>
      <c r="I1269" s="109"/>
      <c r="J1269" s="293"/>
      <c r="K1269" s="294"/>
      <c r="L1269" s="295"/>
      <c r="M1269" s="294"/>
      <c r="N1269" s="296"/>
    </row>
    <row r="1270" spans="1:14" ht="12.75">
      <c r="A1270" s="333" t="s">
        <v>404</v>
      </c>
      <c r="B1270" s="122">
        <v>1074</v>
      </c>
      <c r="C1270" s="117">
        <v>1074</v>
      </c>
      <c r="D1270" s="123">
        <v>300.251607492312</v>
      </c>
      <c r="E1270" s="117">
        <v>0</v>
      </c>
      <c r="F1270" s="334">
        <v>0</v>
      </c>
      <c r="I1270" s="104"/>
      <c r="J1270" s="297"/>
      <c r="K1270" s="298"/>
      <c r="L1270" s="299"/>
      <c r="M1270" s="298"/>
      <c r="N1270" s="297"/>
    </row>
    <row r="1271" spans="1:14" ht="12.75">
      <c r="A1271" s="333" t="s">
        <v>405</v>
      </c>
      <c r="B1271" s="122">
        <v>1221</v>
      </c>
      <c r="C1271" s="117">
        <v>1221</v>
      </c>
      <c r="D1271" s="123">
        <v>93.20610687022901</v>
      </c>
      <c r="E1271" s="117">
        <v>0</v>
      </c>
      <c r="F1271" s="334">
        <v>0</v>
      </c>
      <c r="I1271" s="109"/>
      <c r="J1271" s="293"/>
      <c r="K1271" s="294"/>
      <c r="L1271" s="295"/>
      <c r="M1271" s="294"/>
      <c r="N1271" s="296"/>
    </row>
    <row r="1272" spans="1:14" ht="12.75">
      <c r="A1272" s="333" t="s">
        <v>406</v>
      </c>
      <c r="B1272" s="122">
        <v>6495.197</v>
      </c>
      <c r="C1272" s="117">
        <v>5280.577</v>
      </c>
      <c r="D1272" s="123">
        <v>197.23516229036716</v>
      </c>
      <c r="E1272" s="117">
        <v>0</v>
      </c>
      <c r="F1272" s="334">
        <v>279</v>
      </c>
      <c r="I1272" s="104"/>
      <c r="J1272" s="297"/>
      <c r="K1272" s="298"/>
      <c r="L1272" s="299"/>
      <c r="M1272" s="298"/>
      <c r="N1272" s="297"/>
    </row>
    <row r="1273" spans="1:14" ht="12.75">
      <c r="A1273" s="111" t="s">
        <v>407</v>
      </c>
      <c r="B1273" s="358">
        <v>2372.713</v>
      </c>
      <c r="C1273" s="387">
        <v>1812.948</v>
      </c>
      <c r="D1273" s="394">
        <v>171.4533762057878</v>
      </c>
      <c r="E1273" s="387">
        <v>66</v>
      </c>
      <c r="F1273" s="395">
        <v>59</v>
      </c>
      <c r="I1273" s="109"/>
      <c r="J1273" s="370"/>
      <c r="K1273" s="361"/>
      <c r="L1273" s="371"/>
      <c r="M1273" s="361"/>
      <c r="N1273" s="360"/>
    </row>
    <row r="1274" spans="1:14" ht="12.75">
      <c r="A1274" s="112" t="s">
        <v>408</v>
      </c>
      <c r="B1274" s="358"/>
      <c r="C1274" s="387"/>
      <c r="D1274" s="394"/>
      <c r="E1274" s="387"/>
      <c r="F1274" s="395"/>
      <c r="I1274" s="109"/>
      <c r="J1274" s="370"/>
      <c r="K1274" s="361"/>
      <c r="L1274" s="371"/>
      <c r="M1274" s="361"/>
      <c r="N1274" s="360"/>
    </row>
    <row r="1275" spans="1:14" ht="12.75">
      <c r="A1275" s="113" t="s">
        <v>409</v>
      </c>
      <c r="B1275" s="358"/>
      <c r="C1275" s="387"/>
      <c r="D1275" s="394"/>
      <c r="E1275" s="387"/>
      <c r="F1275" s="395"/>
      <c r="I1275" s="109"/>
      <c r="J1275" s="370"/>
      <c r="K1275" s="361"/>
      <c r="L1275" s="371"/>
      <c r="M1275" s="361"/>
      <c r="N1275" s="360"/>
    </row>
    <row r="1276" spans="1:14" ht="12.75">
      <c r="A1276" s="333" t="s">
        <v>410</v>
      </c>
      <c r="B1276" s="122">
        <v>937.296</v>
      </c>
      <c r="C1276" s="117">
        <v>755.576</v>
      </c>
      <c r="D1276" s="123">
        <v>194.93704850361198</v>
      </c>
      <c r="E1276" s="117">
        <v>31</v>
      </c>
      <c r="F1276" s="334">
        <v>29</v>
      </c>
      <c r="I1276" s="104"/>
      <c r="J1276" s="297"/>
      <c r="K1276" s="298"/>
      <c r="L1276" s="299"/>
      <c r="M1276" s="298"/>
      <c r="N1276" s="297"/>
    </row>
    <row r="1277" spans="1:14" ht="12.75">
      <c r="A1277" s="333" t="s">
        <v>411</v>
      </c>
      <c r="B1277" s="122">
        <v>1035.394</v>
      </c>
      <c r="C1277" s="117">
        <v>811.114</v>
      </c>
      <c r="D1277" s="123">
        <v>214.58042328042328</v>
      </c>
      <c r="E1277" s="117">
        <v>30</v>
      </c>
      <c r="F1277" s="334">
        <v>29</v>
      </c>
      <c r="I1277" s="109"/>
      <c r="J1277" s="293"/>
      <c r="K1277" s="294"/>
      <c r="L1277" s="295"/>
      <c r="M1277" s="294"/>
      <c r="N1277" s="296"/>
    </row>
    <row r="1278" spans="1:14" ht="12.75">
      <c r="A1278" s="333" t="s">
        <v>412</v>
      </c>
      <c r="B1278" s="122">
        <v>1024.4</v>
      </c>
      <c r="C1278" s="117">
        <v>864.24</v>
      </c>
      <c r="D1278" s="123">
        <v>228.63492063492063</v>
      </c>
      <c r="E1278" s="117">
        <v>0</v>
      </c>
      <c r="F1278" s="334">
        <v>30</v>
      </c>
      <c r="I1278" s="104"/>
      <c r="J1278" s="297"/>
      <c r="K1278" s="298"/>
      <c r="L1278" s="299"/>
      <c r="M1278" s="298"/>
      <c r="N1278" s="297"/>
    </row>
    <row r="1279" spans="1:14" ht="12.75">
      <c r="A1279" s="333" t="s">
        <v>413</v>
      </c>
      <c r="B1279" s="122">
        <v>1126.634</v>
      </c>
      <c r="C1279" s="117">
        <v>882.474</v>
      </c>
      <c r="D1279" s="123">
        <v>230.77248953974896</v>
      </c>
      <c r="E1279" s="117">
        <v>0</v>
      </c>
      <c r="F1279" s="334">
        <v>30</v>
      </c>
      <c r="I1279" s="109"/>
      <c r="J1279" s="293"/>
      <c r="K1279" s="294"/>
      <c r="L1279" s="295"/>
      <c r="M1279" s="294"/>
      <c r="N1279" s="296"/>
    </row>
    <row r="1280" spans="1:14" ht="12.75">
      <c r="A1280" s="333" t="s">
        <v>414</v>
      </c>
      <c r="B1280" s="122">
        <v>782.2900000000001</v>
      </c>
      <c r="C1280" s="117">
        <v>559.69</v>
      </c>
      <c r="D1280" s="123">
        <v>146.24771361379672</v>
      </c>
      <c r="E1280" s="117">
        <v>31</v>
      </c>
      <c r="F1280" s="334">
        <v>30</v>
      </c>
      <c r="I1280" s="104"/>
      <c r="J1280" s="297"/>
      <c r="K1280" s="298"/>
      <c r="L1280" s="299"/>
      <c r="M1280" s="298"/>
      <c r="N1280" s="297"/>
    </row>
    <row r="1281" spans="1:14" ht="12.75">
      <c r="A1281" s="333" t="s">
        <v>415</v>
      </c>
      <c r="B1281" s="122">
        <v>881.531</v>
      </c>
      <c r="C1281" s="117">
        <v>619.451</v>
      </c>
      <c r="D1281" s="123">
        <v>134.13837158943264</v>
      </c>
      <c r="E1281" s="117">
        <v>34</v>
      </c>
      <c r="F1281" s="334">
        <v>33</v>
      </c>
      <c r="I1281" s="109"/>
      <c r="J1281" s="293"/>
      <c r="K1281" s="294"/>
      <c r="L1281" s="295"/>
      <c r="M1281" s="294"/>
      <c r="N1281" s="296"/>
    </row>
    <row r="1282" spans="1:14" ht="12.75">
      <c r="A1282" s="333" t="s">
        <v>416</v>
      </c>
      <c r="B1282" s="122">
        <v>2430.82</v>
      </c>
      <c r="C1282" s="117">
        <v>1918.7</v>
      </c>
      <c r="D1282" s="123">
        <v>218.13324238290133</v>
      </c>
      <c r="E1282" s="117">
        <v>60</v>
      </c>
      <c r="F1282" s="334">
        <v>60</v>
      </c>
      <c r="I1282" s="104"/>
      <c r="J1282" s="297"/>
      <c r="K1282" s="298"/>
      <c r="L1282" s="299"/>
      <c r="M1282" s="298"/>
      <c r="N1282" s="297"/>
    </row>
    <row r="1283" spans="1:14" ht="12.75">
      <c r="A1283" s="333" t="s">
        <v>417</v>
      </c>
      <c r="B1283" s="122">
        <v>1395.362</v>
      </c>
      <c r="C1283" s="117">
        <v>840.962</v>
      </c>
      <c r="D1283" s="123">
        <v>94.28882161677318</v>
      </c>
      <c r="E1283" s="117">
        <v>61</v>
      </c>
      <c r="F1283" s="334">
        <v>61</v>
      </c>
      <c r="I1283" s="109"/>
      <c r="J1283" s="293"/>
      <c r="K1283" s="294"/>
      <c r="L1283" s="295"/>
      <c r="M1283" s="294"/>
      <c r="N1283" s="296"/>
    </row>
    <row r="1284" spans="1:14" ht="12.75">
      <c r="A1284" s="333" t="s">
        <v>418</v>
      </c>
      <c r="B1284" s="122">
        <v>1620.719</v>
      </c>
      <c r="C1284" s="117">
        <v>1078.359</v>
      </c>
      <c r="D1284" s="123">
        <v>120.43321420594147</v>
      </c>
      <c r="E1284" s="117">
        <v>63</v>
      </c>
      <c r="F1284" s="334">
        <v>60</v>
      </c>
      <c r="I1284" s="104"/>
      <c r="J1284" s="297"/>
      <c r="K1284" s="298"/>
      <c r="L1284" s="299"/>
      <c r="M1284" s="298"/>
      <c r="N1284" s="297"/>
    </row>
    <row r="1285" spans="1:14" ht="12.75">
      <c r="A1285" s="333" t="s">
        <v>419</v>
      </c>
      <c r="B1285" s="122">
        <v>1551.949</v>
      </c>
      <c r="C1285" s="117">
        <v>1029.749</v>
      </c>
      <c r="D1285" s="123">
        <v>117.55125570776256</v>
      </c>
      <c r="E1285" s="117">
        <v>60</v>
      </c>
      <c r="F1285" s="334">
        <v>60</v>
      </c>
      <c r="I1285" s="109"/>
      <c r="J1285" s="293"/>
      <c r="K1285" s="294"/>
      <c r="L1285" s="295"/>
      <c r="M1285" s="294"/>
      <c r="N1285" s="296"/>
    </row>
    <row r="1286" spans="1:14" ht="12.75">
      <c r="A1286" s="333" t="s">
        <v>420</v>
      </c>
      <c r="B1286" s="122">
        <v>894.817</v>
      </c>
      <c r="C1286" s="117">
        <v>654.857</v>
      </c>
      <c r="D1286" s="123">
        <v>173.2425925925926</v>
      </c>
      <c r="E1286" s="117">
        <v>30</v>
      </c>
      <c r="F1286" s="334">
        <v>29</v>
      </c>
      <c r="I1286" s="104"/>
      <c r="J1286" s="297"/>
      <c r="K1286" s="298"/>
      <c r="L1286" s="299"/>
      <c r="M1286" s="298"/>
      <c r="N1286" s="297"/>
    </row>
    <row r="1287" spans="1:14" ht="12.75">
      <c r="A1287" s="333" t="s">
        <v>421</v>
      </c>
      <c r="B1287" s="122">
        <v>764.419</v>
      </c>
      <c r="C1287" s="117">
        <v>601.179</v>
      </c>
      <c r="D1287" s="123">
        <v>159.04206349206348</v>
      </c>
      <c r="E1287" s="117">
        <v>30</v>
      </c>
      <c r="F1287" s="334">
        <v>30</v>
      </c>
      <c r="I1287" s="109"/>
      <c r="J1287" s="293"/>
      <c r="K1287" s="294"/>
      <c r="L1287" s="295"/>
      <c r="M1287" s="294"/>
      <c r="N1287" s="296"/>
    </row>
    <row r="1288" spans="1:14" ht="12.75">
      <c r="A1288" s="333" t="s">
        <v>422</v>
      </c>
      <c r="B1288" s="122">
        <v>850.017</v>
      </c>
      <c r="C1288" s="117">
        <v>622.937</v>
      </c>
      <c r="D1288" s="123">
        <v>164.79814814814813</v>
      </c>
      <c r="E1288" s="117">
        <v>30</v>
      </c>
      <c r="F1288" s="334">
        <v>30</v>
      </c>
      <c r="I1288" s="104"/>
      <c r="J1288" s="297"/>
      <c r="K1288" s="298"/>
      <c r="L1288" s="299"/>
      <c r="M1288" s="298"/>
      <c r="N1288" s="297"/>
    </row>
    <row r="1289" spans="1:14" ht="12.75">
      <c r="A1289" s="333" t="s">
        <v>423</v>
      </c>
      <c r="B1289" s="122">
        <v>1099.649</v>
      </c>
      <c r="C1289" s="117">
        <v>852.409</v>
      </c>
      <c r="D1289" s="123">
        <v>168.52688809806247</v>
      </c>
      <c r="E1289" s="117">
        <v>0</v>
      </c>
      <c r="F1289" s="334">
        <v>29</v>
      </c>
      <c r="I1289" s="109"/>
      <c r="J1289" s="293"/>
      <c r="K1289" s="294"/>
      <c r="L1289" s="295"/>
      <c r="M1289" s="294"/>
      <c r="N1289" s="296"/>
    </row>
    <row r="1290" spans="1:14" ht="12.75">
      <c r="A1290" s="333" t="s">
        <v>424</v>
      </c>
      <c r="B1290" s="122">
        <v>1242.7</v>
      </c>
      <c r="C1290" s="117">
        <v>985.38</v>
      </c>
      <c r="D1290" s="123">
        <v>193.47732181425488</v>
      </c>
      <c r="E1290" s="117">
        <v>0</v>
      </c>
      <c r="F1290" s="334">
        <v>29</v>
      </c>
      <c r="I1290" s="104"/>
      <c r="J1290" s="297"/>
      <c r="K1290" s="298"/>
      <c r="L1290" s="299"/>
      <c r="M1290" s="298"/>
      <c r="N1290" s="297"/>
    </row>
    <row r="1291" spans="1:14" ht="12.75">
      <c r="A1291" s="333" t="s">
        <v>425</v>
      </c>
      <c r="B1291" s="122">
        <v>1086.829</v>
      </c>
      <c r="C1291" s="117">
        <v>891.109</v>
      </c>
      <c r="D1291" s="123">
        <v>176.03891742394313</v>
      </c>
      <c r="E1291" s="117">
        <v>0</v>
      </c>
      <c r="F1291" s="334">
        <v>30</v>
      </c>
      <c r="I1291" s="109"/>
      <c r="J1291" s="293"/>
      <c r="K1291" s="294"/>
      <c r="L1291" s="295"/>
      <c r="M1291" s="294"/>
      <c r="N1291" s="296"/>
    </row>
    <row r="1292" spans="1:14" ht="12.75">
      <c r="A1292" s="333" t="s">
        <v>426</v>
      </c>
      <c r="B1292" s="122">
        <v>62</v>
      </c>
      <c r="C1292" s="117">
        <v>62</v>
      </c>
      <c r="D1292" s="123">
        <v>28.58460119870908</v>
      </c>
      <c r="E1292" s="117">
        <v>0</v>
      </c>
      <c r="F1292" s="334">
        <v>0</v>
      </c>
      <c r="I1292" s="104"/>
      <c r="J1292" s="297"/>
      <c r="K1292" s="298"/>
      <c r="L1292" s="299"/>
      <c r="M1292" s="298"/>
      <c r="N1292" s="297"/>
    </row>
    <row r="1293" spans="1:14" ht="12.75">
      <c r="A1293" s="333" t="s">
        <v>427</v>
      </c>
      <c r="B1293" s="122">
        <v>2867</v>
      </c>
      <c r="C1293" s="117">
        <v>2867</v>
      </c>
      <c r="D1293" s="123">
        <v>138.57605490840544</v>
      </c>
      <c r="E1293" s="117">
        <v>0</v>
      </c>
      <c r="F1293" s="334">
        <v>0</v>
      </c>
      <c r="I1293" s="109"/>
      <c r="J1293" s="293"/>
      <c r="K1293" s="294"/>
      <c r="L1293" s="295"/>
      <c r="M1293" s="294"/>
      <c r="N1293" s="296"/>
    </row>
    <row r="1294" spans="1:14" ht="12.75">
      <c r="A1294" s="333" t="s">
        <v>428</v>
      </c>
      <c r="B1294" s="122">
        <v>894</v>
      </c>
      <c r="C1294" s="117">
        <v>894</v>
      </c>
      <c r="D1294" s="123">
        <v>350.5882352941176</v>
      </c>
      <c r="E1294" s="117">
        <v>0</v>
      </c>
      <c r="F1294" s="334">
        <v>0</v>
      </c>
      <c r="I1294" s="104"/>
      <c r="J1294" s="297"/>
      <c r="K1294" s="298"/>
      <c r="L1294" s="299"/>
      <c r="M1294" s="298"/>
      <c r="N1294" s="297"/>
    </row>
    <row r="1295" spans="1:14" ht="12.75">
      <c r="A1295" s="333" t="s">
        <v>429</v>
      </c>
      <c r="B1295" s="122">
        <v>808</v>
      </c>
      <c r="C1295" s="117">
        <v>808</v>
      </c>
      <c r="D1295" s="123">
        <v>248.30977258758452</v>
      </c>
      <c r="E1295" s="117">
        <v>0</v>
      </c>
      <c r="F1295" s="334">
        <v>0</v>
      </c>
      <c r="I1295" s="109"/>
      <c r="J1295" s="293"/>
      <c r="K1295" s="294"/>
      <c r="L1295" s="295"/>
      <c r="M1295" s="294"/>
      <c r="N1295" s="296"/>
    </row>
    <row r="1296" spans="1:14" ht="12.75">
      <c r="A1296" s="333" t="s">
        <v>430</v>
      </c>
      <c r="B1296" s="122">
        <v>8946</v>
      </c>
      <c r="C1296" s="117">
        <v>8946</v>
      </c>
      <c r="D1296" s="123">
        <v>469.3599160545645</v>
      </c>
      <c r="E1296" s="117">
        <v>0</v>
      </c>
      <c r="F1296" s="334">
        <v>0</v>
      </c>
      <c r="I1296" s="104"/>
      <c r="J1296" s="297"/>
      <c r="K1296" s="298"/>
      <c r="L1296" s="299"/>
      <c r="M1296" s="298"/>
      <c r="N1296" s="297"/>
    </row>
    <row r="1297" spans="1:14" ht="12.75">
      <c r="A1297" s="333" t="s">
        <v>431</v>
      </c>
      <c r="B1297" s="122">
        <v>2267</v>
      </c>
      <c r="C1297" s="117">
        <v>2267</v>
      </c>
      <c r="D1297" s="123">
        <v>100.07504524787005</v>
      </c>
      <c r="E1297" s="117">
        <v>0</v>
      </c>
      <c r="F1297" s="334">
        <v>0</v>
      </c>
      <c r="I1297" s="109"/>
      <c r="J1297" s="293"/>
      <c r="K1297" s="294"/>
      <c r="L1297" s="295"/>
      <c r="M1297" s="294"/>
      <c r="N1297" s="296"/>
    </row>
    <row r="1298" spans="1:14" ht="12.75">
      <c r="A1298" s="333" t="s">
        <v>432</v>
      </c>
      <c r="B1298" s="122">
        <v>489</v>
      </c>
      <c r="C1298" s="117">
        <v>489</v>
      </c>
      <c r="D1298" s="123">
        <v>91.60734357437242</v>
      </c>
      <c r="E1298" s="117">
        <v>0</v>
      </c>
      <c r="F1298" s="334">
        <v>0</v>
      </c>
      <c r="I1298" s="104"/>
      <c r="J1298" s="297"/>
      <c r="K1298" s="298"/>
      <c r="L1298" s="299"/>
      <c r="M1298" s="298"/>
      <c r="N1298" s="297"/>
    </row>
    <row r="1299" spans="1:14" ht="12.75">
      <c r="A1299" s="333" t="s">
        <v>433</v>
      </c>
      <c r="B1299" s="122">
        <v>393</v>
      </c>
      <c r="C1299" s="117">
        <v>393</v>
      </c>
      <c r="D1299" s="123">
        <v>126.97899838449112</v>
      </c>
      <c r="E1299" s="117">
        <v>0</v>
      </c>
      <c r="F1299" s="334">
        <v>0</v>
      </c>
      <c r="I1299" s="109"/>
      <c r="J1299" s="293"/>
      <c r="K1299" s="294"/>
      <c r="L1299" s="295"/>
      <c r="M1299" s="294"/>
      <c r="N1299" s="296"/>
    </row>
    <row r="1300" spans="1:14" ht="12.75">
      <c r="A1300" s="333" t="s">
        <v>434</v>
      </c>
      <c r="B1300" s="122">
        <v>3554</v>
      </c>
      <c r="C1300" s="117">
        <v>3554</v>
      </c>
      <c r="D1300" s="123">
        <v>243.09165526675787</v>
      </c>
      <c r="E1300" s="117">
        <v>0</v>
      </c>
      <c r="F1300" s="334">
        <v>0</v>
      </c>
      <c r="I1300" s="104"/>
      <c r="J1300" s="297"/>
      <c r="K1300" s="298"/>
      <c r="L1300" s="299"/>
      <c r="M1300" s="298"/>
      <c r="N1300" s="297"/>
    </row>
    <row r="1301" spans="1:14" ht="12.75">
      <c r="A1301" s="333" t="s">
        <v>435</v>
      </c>
      <c r="B1301" s="122">
        <v>2613.368</v>
      </c>
      <c r="C1301" s="117">
        <v>2398.328</v>
      </c>
      <c r="D1301" s="123">
        <v>255.7670896875333</v>
      </c>
      <c r="E1301" s="117">
        <v>0</v>
      </c>
      <c r="F1301" s="334">
        <v>102</v>
      </c>
      <c r="I1301" s="109"/>
      <c r="J1301" s="293"/>
      <c r="K1301" s="294"/>
      <c r="L1301" s="295"/>
      <c r="M1301" s="294"/>
      <c r="N1301" s="296"/>
    </row>
    <row r="1302" spans="1:14" ht="12.75">
      <c r="A1302" s="111" t="s">
        <v>436</v>
      </c>
      <c r="B1302" s="358">
        <v>12275.541000000001</v>
      </c>
      <c r="C1302" s="387">
        <v>9403.021</v>
      </c>
      <c r="D1302" s="394">
        <v>153.66748541853585</v>
      </c>
      <c r="E1302" s="387">
        <v>319</v>
      </c>
      <c r="F1302" s="395">
        <v>425</v>
      </c>
      <c r="I1302" s="104"/>
      <c r="J1302" s="362"/>
      <c r="K1302" s="363"/>
      <c r="L1302" s="373"/>
      <c r="M1302" s="363"/>
      <c r="N1302" s="362"/>
    </row>
    <row r="1303" spans="1:14" ht="12.75">
      <c r="A1303" s="112" t="s">
        <v>437</v>
      </c>
      <c r="B1303" s="358"/>
      <c r="C1303" s="387"/>
      <c r="D1303" s="394"/>
      <c r="E1303" s="387"/>
      <c r="F1303" s="395"/>
      <c r="I1303" s="104"/>
      <c r="J1303" s="362"/>
      <c r="K1303" s="363"/>
      <c r="L1303" s="373"/>
      <c r="M1303" s="363"/>
      <c r="N1303" s="362"/>
    </row>
    <row r="1304" spans="1:14" ht="12.75">
      <c r="A1304" s="112" t="s">
        <v>438</v>
      </c>
      <c r="B1304" s="358"/>
      <c r="C1304" s="387"/>
      <c r="D1304" s="394"/>
      <c r="E1304" s="387"/>
      <c r="F1304" s="395"/>
      <c r="I1304" s="104"/>
      <c r="J1304" s="362"/>
      <c r="K1304" s="363"/>
      <c r="L1304" s="373"/>
      <c r="M1304" s="363"/>
      <c r="N1304" s="362"/>
    </row>
    <row r="1305" spans="1:14" ht="12.75">
      <c r="A1305" s="112" t="s">
        <v>439</v>
      </c>
      <c r="B1305" s="358"/>
      <c r="C1305" s="387"/>
      <c r="D1305" s="394"/>
      <c r="E1305" s="387"/>
      <c r="F1305" s="395"/>
      <c r="I1305" s="104"/>
      <c r="J1305" s="362"/>
      <c r="K1305" s="363"/>
      <c r="L1305" s="373"/>
      <c r="M1305" s="363"/>
      <c r="N1305" s="362"/>
    </row>
    <row r="1306" spans="1:14" ht="12.75">
      <c r="A1306" s="112" t="s">
        <v>440</v>
      </c>
      <c r="B1306" s="358"/>
      <c r="C1306" s="387"/>
      <c r="D1306" s="394"/>
      <c r="E1306" s="387"/>
      <c r="F1306" s="395"/>
      <c r="I1306" s="104"/>
      <c r="J1306" s="362"/>
      <c r="K1306" s="363"/>
      <c r="L1306" s="373"/>
      <c r="M1306" s="363"/>
      <c r="N1306" s="362"/>
    </row>
    <row r="1307" spans="1:14" ht="12.75">
      <c r="A1307" s="112" t="s">
        <v>441</v>
      </c>
      <c r="B1307" s="358"/>
      <c r="C1307" s="387"/>
      <c r="D1307" s="394"/>
      <c r="E1307" s="387"/>
      <c r="F1307" s="395"/>
      <c r="I1307" s="104"/>
      <c r="J1307" s="362"/>
      <c r="K1307" s="363"/>
      <c r="L1307" s="373"/>
      <c r="M1307" s="363"/>
      <c r="N1307" s="362"/>
    </row>
    <row r="1308" spans="1:14" ht="12.75">
      <c r="A1308" s="112" t="s">
        <v>442</v>
      </c>
      <c r="B1308" s="358"/>
      <c r="C1308" s="387"/>
      <c r="D1308" s="394"/>
      <c r="E1308" s="387"/>
      <c r="F1308" s="395"/>
      <c r="I1308" s="104"/>
      <c r="J1308" s="362"/>
      <c r="K1308" s="363"/>
      <c r="L1308" s="373"/>
      <c r="M1308" s="363"/>
      <c r="N1308" s="362"/>
    </row>
    <row r="1309" spans="1:14" ht="12.75">
      <c r="A1309" s="112" t="s">
        <v>443</v>
      </c>
      <c r="B1309" s="358"/>
      <c r="C1309" s="387"/>
      <c r="D1309" s="394"/>
      <c r="E1309" s="387"/>
      <c r="F1309" s="395"/>
      <c r="I1309" s="104"/>
      <c r="J1309" s="362"/>
      <c r="K1309" s="363"/>
      <c r="L1309" s="373"/>
      <c r="M1309" s="363"/>
      <c r="N1309" s="362"/>
    </row>
    <row r="1310" spans="1:14" ht="12.75">
      <c r="A1310" s="112" t="s">
        <v>444</v>
      </c>
      <c r="B1310" s="358"/>
      <c r="C1310" s="387"/>
      <c r="D1310" s="394"/>
      <c r="E1310" s="387"/>
      <c r="F1310" s="395"/>
      <c r="I1310" s="104"/>
      <c r="J1310" s="362"/>
      <c r="K1310" s="363"/>
      <c r="L1310" s="373"/>
      <c r="M1310" s="363"/>
      <c r="N1310" s="362"/>
    </row>
    <row r="1311" spans="1:14" ht="12.75">
      <c r="A1311" s="112" t="s">
        <v>445</v>
      </c>
      <c r="B1311" s="358"/>
      <c r="C1311" s="387"/>
      <c r="D1311" s="394"/>
      <c r="E1311" s="387"/>
      <c r="F1311" s="395"/>
      <c r="I1311" s="104"/>
      <c r="J1311" s="362"/>
      <c r="K1311" s="363"/>
      <c r="L1311" s="373"/>
      <c r="M1311" s="363"/>
      <c r="N1311" s="362"/>
    </row>
    <row r="1312" spans="1:14" ht="12.75">
      <c r="A1312" s="112" t="s">
        <v>446</v>
      </c>
      <c r="B1312" s="358"/>
      <c r="C1312" s="387"/>
      <c r="D1312" s="394"/>
      <c r="E1312" s="387"/>
      <c r="F1312" s="395"/>
      <c r="I1312" s="104"/>
      <c r="J1312" s="362"/>
      <c r="K1312" s="363"/>
      <c r="L1312" s="373"/>
      <c r="M1312" s="363"/>
      <c r="N1312" s="362"/>
    </row>
    <row r="1313" spans="1:14" ht="12.75">
      <c r="A1313" s="112" t="s">
        <v>447</v>
      </c>
      <c r="B1313" s="358"/>
      <c r="C1313" s="387"/>
      <c r="D1313" s="394"/>
      <c r="E1313" s="387"/>
      <c r="F1313" s="395"/>
      <c r="I1313" s="104"/>
      <c r="J1313" s="362"/>
      <c r="K1313" s="363"/>
      <c r="L1313" s="373"/>
      <c r="M1313" s="363"/>
      <c r="N1313" s="362"/>
    </row>
    <row r="1314" spans="1:14" ht="12.75">
      <c r="A1314" s="112" t="s">
        <v>448</v>
      </c>
      <c r="B1314" s="358"/>
      <c r="C1314" s="387"/>
      <c r="D1314" s="394"/>
      <c r="E1314" s="387"/>
      <c r="F1314" s="395"/>
      <c r="I1314" s="104"/>
      <c r="J1314" s="362"/>
      <c r="K1314" s="363"/>
      <c r="L1314" s="373"/>
      <c r="M1314" s="363"/>
      <c r="N1314" s="362"/>
    </row>
    <row r="1315" spans="1:14" ht="12.75">
      <c r="A1315" s="112" t="s">
        <v>449</v>
      </c>
      <c r="B1315" s="358"/>
      <c r="C1315" s="387"/>
      <c r="D1315" s="394"/>
      <c r="E1315" s="387"/>
      <c r="F1315" s="395"/>
      <c r="I1315" s="104"/>
      <c r="J1315" s="362"/>
      <c r="K1315" s="363"/>
      <c r="L1315" s="373"/>
      <c r="M1315" s="363"/>
      <c r="N1315" s="362"/>
    </row>
    <row r="1316" spans="1:14" ht="12.75">
      <c r="A1316" s="112" t="s">
        <v>450</v>
      </c>
      <c r="B1316" s="358"/>
      <c r="C1316" s="387"/>
      <c r="D1316" s="394"/>
      <c r="E1316" s="387"/>
      <c r="F1316" s="395"/>
      <c r="I1316" s="104"/>
      <c r="J1316" s="362"/>
      <c r="K1316" s="363"/>
      <c r="L1316" s="373"/>
      <c r="M1316" s="363"/>
      <c r="N1316" s="362"/>
    </row>
    <row r="1317" spans="1:14" ht="12.75">
      <c r="A1317" s="112" t="s">
        <v>451</v>
      </c>
      <c r="B1317" s="358"/>
      <c r="C1317" s="387"/>
      <c r="D1317" s="394"/>
      <c r="E1317" s="387"/>
      <c r="F1317" s="395"/>
      <c r="I1317" s="104"/>
      <c r="J1317" s="362"/>
      <c r="K1317" s="363"/>
      <c r="L1317" s="373"/>
      <c r="M1317" s="363"/>
      <c r="N1317" s="362"/>
    </row>
    <row r="1318" spans="1:14" ht="12.75">
      <c r="A1318" s="113" t="s">
        <v>452</v>
      </c>
      <c r="B1318" s="358"/>
      <c r="C1318" s="387"/>
      <c r="D1318" s="394"/>
      <c r="E1318" s="387"/>
      <c r="F1318" s="395"/>
      <c r="I1318" s="104"/>
      <c r="J1318" s="362"/>
      <c r="K1318" s="363"/>
      <c r="L1318" s="373"/>
      <c r="M1318" s="363"/>
      <c r="N1318" s="362"/>
    </row>
    <row r="1319" spans="1:14" ht="12.75">
      <c r="A1319" s="333" t="s">
        <v>453</v>
      </c>
      <c r="B1319" s="122">
        <v>5654.261</v>
      </c>
      <c r="C1319" s="117">
        <v>4325.661</v>
      </c>
      <c r="D1319" s="123">
        <v>184.12552675264973</v>
      </c>
      <c r="E1319" s="117">
        <v>0</v>
      </c>
      <c r="F1319" s="334">
        <v>279</v>
      </c>
      <c r="I1319" s="109"/>
      <c r="J1319" s="293"/>
      <c r="K1319" s="294"/>
      <c r="L1319" s="295"/>
      <c r="M1319" s="294"/>
      <c r="N1319" s="296"/>
    </row>
    <row r="1320" spans="1:14" ht="12.75">
      <c r="A1320" s="111" t="s">
        <v>454</v>
      </c>
      <c r="B1320" s="358">
        <v>13789.099999999999</v>
      </c>
      <c r="C1320" s="387">
        <v>9710.085</v>
      </c>
      <c r="D1320" s="394">
        <v>127.99162986884596</v>
      </c>
      <c r="E1320" s="387">
        <v>430</v>
      </c>
      <c r="F1320" s="395">
        <v>522</v>
      </c>
      <c r="I1320" s="104"/>
      <c r="J1320" s="362"/>
      <c r="K1320" s="363"/>
      <c r="L1320" s="373"/>
      <c r="M1320" s="363"/>
      <c r="N1320" s="362"/>
    </row>
    <row r="1321" spans="1:14" ht="12.75">
      <c r="A1321" s="112" t="s">
        <v>455</v>
      </c>
      <c r="B1321" s="358"/>
      <c r="C1321" s="387"/>
      <c r="D1321" s="394"/>
      <c r="E1321" s="387"/>
      <c r="F1321" s="395"/>
      <c r="I1321" s="104"/>
      <c r="J1321" s="362"/>
      <c r="K1321" s="363"/>
      <c r="L1321" s="373"/>
      <c r="M1321" s="363"/>
      <c r="N1321" s="362"/>
    </row>
    <row r="1322" spans="1:14" ht="12.75">
      <c r="A1322" s="112" t="s">
        <v>456</v>
      </c>
      <c r="B1322" s="358"/>
      <c r="C1322" s="387"/>
      <c r="D1322" s="394"/>
      <c r="E1322" s="387"/>
      <c r="F1322" s="395"/>
      <c r="I1322" s="104"/>
      <c r="J1322" s="362"/>
      <c r="K1322" s="363"/>
      <c r="L1322" s="373"/>
      <c r="M1322" s="363"/>
      <c r="N1322" s="362"/>
    </row>
    <row r="1323" spans="1:14" ht="12.75">
      <c r="A1323" s="112" t="s">
        <v>457</v>
      </c>
      <c r="B1323" s="358"/>
      <c r="C1323" s="387"/>
      <c r="D1323" s="394"/>
      <c r="E1323" s="387"/>
      <c r="F1323" s="395"/>
      <c r="I1323" s="104"/>
      <c r="J1323" s="362"/>
      <c r="K1323" s="363"/>
      <c r="L1323" s="373"/>
      <c r="M1323" s="363"/>
      <c r="N1323" s="362"/>
    </row>
    <row r="1324" spans="1:14" ht="12.75">
      <c r="A1324" s="112" t="s">
        <v>458</v>
      </c>
      <c r="B1324" s="358"/>
      <c r="C1324" s="387"/>
      <c r="D1324" s="394"/>
      <c r="E1324" s="387"/>
      <c r="F1324" s="395"/>
      <c r="I1324" s="104"/>
      <c r="J1324" s="362"/>
      <c r="K1324" s="363"/>
      <c r="L1324" s="373"/>
      <c r="M1324" s="363"/>
      <c r="N1324" s="362"/>
    </row>
    <row r="1325" spans="1:14" ht="12.75">
      <c r="A1325" s="112" t="s">
        <v>459</v>
      </c>
      <c r="B1325" s="358"/>
      <c r="C1325" s="387"/>
      <c r="D1325" s="394"/>
      <c r="E1325" s="387"/>
      <c r="F1325" s="395"/>
      <c r="I1325" s="104"/>
      <c r="J1325" s="362"/>
      <c r="K1325" s="363"/>
      <c r="L1325" s="373"/>
      <c r="M1325" s="363"/>
      <c r="N1325" s="362"/>
    </row>
    <row r="1326" spans="1:14" ht="12.75">
      <c r="A1326" s="112" t="s">
        <v>460</v>
      </c>
      <c r="B1326" s="358"/>
      <c r="C1326" s="387"/>
      <c r="D1326" s="394"/>
      <c r="E1326" s="387"/>
      <c r="F1326" s="395"/>
      <c r="I1326" s="104"/>
      <c r="J1326" s="362"/>
      <c r="K1326" s="363"/>
      <c r="L1326" s="373"/>
      <c r="M1326" s="363"/>
      <c r="N1326" s="362"/>
    </row>
    <row r="1327" spans="1:14" ht="12.75">
      <c r="A1327" s="112" t="s">
        <v>461</v>
      </c>
      <c r="B1327" s="358"/>
      <c r="C1327" s="387"/>
      <c r="D1327" s="394"/>
      <c r="E1327" s="387"/>
      <c r="F1327" s="395"/>
      <c r="I1327" s="104"/>
      <c r="J1327" s="362"/>
      <c r="K1327" s="363"/>
      <c r="L1327" s="373"/>
      <c r="M1327" s="363"/>
      <c r="N1327" s="362"/>
    </row>
    <row r="1328" spans="1:14" ht="12.75">
      <c r="A1328" s="112" t="s">
        <v>462</v>
      </c>
      <c r="B1328" s="358"/>
      <c r="C1328" s="387"/>
      <c r="D1328" s="394"/>
      <c r="E1328" s="387"/>
      <c r="F1328" s="395"/>
      <c r="I1328" s="104"/>
      <c r="J1328" s="362"/>
      <c r="K1328" s="363"/>
      <c r="L1328" s="373"/>
      <c r="M1328" s="363"/>
      <c r="N1328" s="362"/>
    </row>
    <row r="1329" spans="1:14" ht="12.75">
      <c r="A1329" s="112" t="s">
        <v>463</v>
      </c>
      <c r="B1329" s="358"/>
      <c r="C1329" s="387"/>
      <c r="D1329" s="394"/>
      <c r="E1329" s="387"/>
      <c r="F1329" s="395"/>
      <c r="I1329" s="104"/>
      <c r="J1329" s="362"/>
      <c r="K1329" s="363"/>
      <c r="L1329" s="373"/>
      <c r="M1329" s="363"/>
      <c r="N1329" s="362"/>
    </row>
    <row r="1330" spans="1:14" ht="12.75">
      <c r="A1330" s="112" t="s">
        <v>464</v>
      </c>
      <c r="B1330" s="358"/>
      <c r="C1330" s="387"/>
      <c r="D1330" s="394"/>
      <c r="E1330" s="387"/>
      <c r="F1330" s="395"/>
      <c r="I1330" s="104"/>
      <c r="J1330" s="362"/>
      <c r="K1330" s="363"/>
      <c r="L1330" s="373"/>
      <c r="M1330" s="363"/>
      <c r="N1330" s="362"/>
    </row>
    <row r="1331" spans="1:14" ht="12.75">
      <c r="A1331" s="113" t="s">
        <v>465</v>
      </c>
      <c r="B1331" s="358"/>
      <c r="C1331" s="387"/>
      <c r="D1331" s="394"/>
      <c r="E1331" s="387"/>
      <c r="F1331" s="395"/>
      <c r="I1331" s="104"/>
      <c r="J1331" s="362"/>
      <c r="K1331" s="363"/>
      <c r="L1331" s="373"/>
      <c r="M1331" s="363"/>
      <c r="N1331" s="362"/>
    </row>
    <row r="1332" spans="1:14" ht="12.75">
      <c r="A1332" s="111" t="s">
        <v>466</v>
      </c>
      <c r="B1332" s="358">
        <v>13030.886</v>
      </c>
      <c r="C1332" s="387">
        <v>10123.646</v>
      </c>
      <c r="D1332" s="394">
        <v>160.47119057809059</v>
      </c>
      <c r="E1332" s="387">
        <v>0</v>
      </c>
      <c r="F1332" s="395">
        <v>277</v>
      </c>
      <c r="I1332" s="109"/>
      <c r="J1332" s="370"/>
      <c r="K1332" s="361"/>
      <c r="L1332" s="371"/>
      <c r="M1332" s="361"/>
      <c r="N1332" s="360"/>
    </row>
    <row r="1333" spans="1:14" ht="12.75">
      <c r="A1333" s="112" t="s">
        <v>467</v>
      </c>
      <c r="B1333" s="358"/>
      <c r="C1333" s="387"/>
      <c r="D1333" s="394"/>
      <c r="E1333" s="387"/>
      <c r="F1333" s="395"/>
      <c r="I1333" s="109"/>
      <c r="J1333" s="370"/>
      <c r="K1333" s="361"/>
      <c r="L1333" s="371"/>
      <c r="M1333" s="361"/>
      <c r="N1333" s="360"/>
    </row>
    <row r="1334" spans="1:14" ht="12.75">
      <c r="A1334" s="112" t="s">
        <v>468</v>
      </c>
      <c r="B1334" s="358"/>
      <c r="C1334" s="387"/>
      <c r="D1334" s="394"/>
      <c r="E1334" s="387"/>
      <c r="F1334" s="395"/>
      <c r="I1334" s="109"/>
      <c r="J1334" s="370"/>
      <c r="K1334" s="361"/>
      <c r="L1334" s="371"/>
      <c r="M1334" s="361"/>
      <c r="N1334" s="360"/>
    </row>
    <row r="1335" spans="1:14" ht="12.75">
      <c r="A1335" s="112" t="s">
        <v>469</v>
      </c>
      <c r="B1335" s="358"/>
      <c r="C1335" s="387"/>
      <c r="D1335" s="394"/>
      <c r="E1335" s="387"/>
      <c r="F1335" s="395"/>
      <c r="I1335" s="109"/>
      <c r="J1335" s="370"/>
      <c r="K1335" s="361"/>
      <c r="L1335" s="371"/>
      <c r="M1335" s="361"/>
      <c r="N1335" s="360"/>
    </row>
    <row r="1336" spans="1:14" ht="12.75">
      <c r="A1336" s="113" t="s">
        <v>470</v>
      </c>
      <c r="B1336" s="358"/>
      <c r="C1336" s="387"/>
      <c r="D1336" s="394"/>
      <c r="E1336" s="387"/>
      <c r="F1336" s="395"/>
      <c r="I1336" s="109"/>
      <c r="J1336" s="370"/>
      <c r="K1336" s="361"/>
      <c r="L1336" s="371"/>
      <c r="M1336" s="361"/>
      <c r="N1336" s="360"/>
    </row>
    <row r="1337" spans="1:14" ht="12.75">
      <c r="A1337" s="111" t="s">
        <v>471</v>
      </c>
      <c r="B1337" s="358">
        <v>8503.974</v>
      </c>
      <c r="C1337" s="387">
        <v>6891.174</v>
      </c>
      <c r="D1337" s="394">
        <v>202.46126274348504</v>
      </c>
      <c r="E1337" s="387">
        <v>63</v>
      </c>
      <c r="F1337" s="395">
        <v>185</v>
      </c>
      <c r="I1337" s="104"/>
      <c r="J1337" s="362"/>
      <c r="K1337" s="363"/>
      <c r="L1337" s="373"/>
      <c r="M1337" s="363"/>
      <c r="N1337" s="362"/>
    </row>
    <row r="1338" spans="1:14" ht="12.75">
      <c r="A1338" s="112" t="s">
        <v>472</v>
      </c>
      <c r="B1338" s="358"/>
      <c r="C1338" s="387"/>
      <c r="D1338" s="394"/>
      <c r="E1338" s="387"/>
      <c r="F1338" s="395"/>
      <c r="I1338" s="104"/>
      <c r="J1338" s="362"/>
      <c r="K1338" s="363"/>
      <c r="L1338" s="373"/>
      <c r="M1338" s="363"/>
      <c r="N1338" s="362"/>
    </row>
    <row r="1339" spans="1:14" ht="12.75">
      <c r="A1339" s="112" t="s">
        <v>473</v>
      </c>
      <c r="B1339" s="358"/>
      <c r="C1339" s="387"/>
      <c r="D1339" s="394"/>
      <c r="E1339" s="387"/>
      <c r="F1339" s="395"/>
      <c r="I1339" s="104"/>
      <c r="J1339" s="362"/>
      <c r="K1339" s="363"/>
      <c r="L1339" s="373"/>
      <c r="M1339" s="363"/>
      <c r="N1339" s="362"/>
    </row>
    <row r="1340" spans="1:14" ht="12.75">
      <c r="A1340" s="112" t="s">
        <v>474</v>
      </c>
      <c r="B1340" s="358"/>
      <c r="C1340" s="387"/>
      <c r="D1340" s="394"/>
      <c r="E1340" s="387"/>
      <c r="F1340" s="395"/>
      <c r="I1340" s="104"/>
      <c r="J1340" s="362"/>
      <c r="K1340" s="363"/>
      <c r="L1340" s="373"/>
      <c r="M1340" s="363"/>
      <c r="N1340" s="362"/>
    </row>
    <row r="1341" spans="1:14" ht="12.75">
      <c r="A1341" s="112" t="s">
        <v>475</v>
      </c>
      <c r="B1341" s="358"/>
      <c r="C1341" s="387"/>
      <c r="D1341" s="394"/>
      <c r="E1341" s="387"/>
      <c r="F1341" s="395"/>
      <c r="I1341" s="104"/>
      <c r="J1341" s="362"/>
      <c r="K1341" s="363"/>
      <c r="L1341" s="373"/>
      <c r="M1341" s="363"/>
      <c r="N1341" s="362"/>
    </row>
    <row r="1342" spans="1:14" ht="12.75">
      <c r="A1342" s="112" t="s">
        <v>476</v>
      </c>
      <c r="B1342" s="358"/>
      <c r="C1342" s="387"/>
      <c r="D1342" s="394"/>
      <c r="E1342" s="387"/>
      <c r="F1342" s="395"/>
      <c r="I1342" s="104"/>
      <c r="J1342" s="362"/>
      <c r="K1342" s="363"/>
      <c r="L1342" s="373"/>
      <c r="M1342" s="363"/>
      <c r="N1342" s="362"/>
    </row>
    <row r="1343" spans="1:14" ht="12.75">
      <c r="A1343" s="113" t="s">
        <v>477</v>
      </c>
      <c r="B1343" s="358"/>
      <c r="C1343" s="387"/>
      <c r="D1343" s="394"/>
      <c r="E1343" s="387"/>
      <c r="F1343" s="395"/>
      <c r="I1343" s="104"/>
      <c r="J1343" s="362"/>
      <c r="K1343" s="363"/>
      <c r="L1343" s="373"/>
      <c r="M1343" s="363"/>
      <c r="N1343" s="362"/>
    </row>
    <row r="1344" spans="1:14" ht="12.75">
      <c r="A1344" s="333" t="s">
        <v>478</v>
      </c>
      <c r="B1344" s="122">
        <v>8634.27</v>
      </c>
      <c r="C1344" s="117">
        <v>6754.91</v>
      </c>
      <c r="D1344" s="123">
        <v>201.7595579450418</v>
      </c>
      <c r="E1344" s="117">
        <v>0</v>
      </c>
      <c r="F1344" s="334">
        <v>209</v>
      </c>
      <c r="I1344" s="109"/>
      <c r="J1344" s="293"/>
      <c r="K1344" s="294"/>
      <c r="L1344" s="295"/>
      <c r="M1344" s="294"/>
      <c r="N1344" s="296"/>
    </row>
    <row r="1345" spans="1:14" ht="12.75">
      <c r="A1345" s="111" t="s">
        <v>479</v>
      </c>
      <c r="B1345" s="358">
        <v>2505.8230000000003</v>
      </c>
      <c r="C1345" s="387">
        <v>1901.303</v>
      </c>
      <c r="D1345" s="394">
        <v>173.16056466302368</v>
      </c>
      <c r="E1345" s="387">
        <v>0</v>
      </c>
      <c r="F1345" s="395">
        <v>66</v>
      </c>
      <c r="I1345" s="104"/>
      <c r="J1345" s="362"/>
      <c r="K1345" s="363"/>
      <c r="L1345" s="373"/>
      <c r="M1345" s="363"/>
      <c r="N1345" s="362"/>
    </row>
    <row r="1346" spans="1:14" ht="12.75">
      <c r="A1346" s="112" t="s">
        <v>480</v>
      </c>
      <c r="B1346" s="358"/>
      <c r="C1346" s="387"/>
      <c r="D1346" s="394"/>
      <c r="E1346" s="387"/>
      <c r="F1346" s="395"/>
      <c r="I1346" s="104"/>
      <c r="J1346" s="362"/>
      <c r="K1346" s="363"/>
      <c r="L1346" s="373"/>
      <c r="M1346" s="363"/>
      <c r="N1346" s="362"/>
    </row>
    <row r="1347" spans="1:14" ht="12.75">
      <c r="A1347" s="112" t="s">
        <v>481</v>
      </c>
      <c r="B1347" s="358"/>
      <c r="C1347" s="387"/>
      <c r="D1347" s="394"/>
      <c r="E1347" s="387"/>
      <c r="F1347" s="395"/>
      <c r="I1347" s="104"/>
      <c r="J1347" s="362"/>
      <c r="K1347" s="363"/>
      <c r="L1347" s="373"/>
      <c r="M1347" s="363"/>
      <c r="N1347" s="362"/>
    </row>
    <row r="1348" spans="1:14" ht="12.75">
      <c r="A1348" s="112" t="s">
        <v>482</v>
      </c>
      <c r="B1348" s="358"/>
      <c r="C1348" s="387"/>
      <c r="D1348" s="394"/>
      <c r="E1348" s="387"/>
      <c r="F1348" s="395"/>
      <c r="I1348" s="104"/>
      <c r="J1348" s="362"/>
      <c r="K1348" s="363"/>
      <c r="L1348" s="373"/>
      <c r="M1348" s="363"/>
      <c r="N1348" s="362"/>
    </row>
    <row r="1349" spans="1:14" ht="12.75">
      <c r="A1349" s="112" t="s">
        <v>483</v>
      </c>
      <c r="B1349" s="358"/>
      <c r="C1349" s="387"/>
      <c r="D1349" s="394"/>
      <c r="E1349" s="387"/>
      <c r="F1349" s="395"/>
      <c r="I1349" s="104"/>
      <c r="J1349" s="362"/>
      <c r="K1349" s="363"/>
      <c r="L1349" s="373"/>
      <c r="M1349" s="363"/>
      <c r="N1349" s="362"/>
    </row>
    <row r="1350" spans="1:14" ht="12.75">
      <c r="A1350" s="113" t="s">
        <v>484</v>
      </c>
      <c r="B1350" s="358"/>
      <c r="C1350" s="387"/>
      <c r="D1350" s="394"/>
      <c r="E1350" s="387"/>
      <c r="F1350" s="395"/>
      <c r="I1350" s="104"/>
      <c r="J1350" s="362"/>
      <c r="K1350" s="363"/>
      <c r="L1350" s="373"/>
      <c r="M1350" s="363"/>
      <c r="N1350" s="362"/>
    </row>
    <row r="1351" spans="1:14" ht="12.75">
      <c r="A1351" s="111" t="s">
        <v>485</v>
      </c>
      <c r="B1351" s="358">
        <v>4144.467000000001</v>
      </c>
      <c r="C1351" s="387">
        <v>3095.587</v>
      </c>
      <c r="D1351" s="394">
        <v>161.13617198480037</v>
      </c>
      <c r="E1351" s="387">
        <v>127</v>
      </c>
      <c r="F1351" s="395">
        <v>130</v>
      </c>
      <c r="I1351" s="109"/>
      <c r="J1351" s="370"/>
      <c r="K1351" s="361"/>
      <c r="L1351" s="371"/>
      <c r="M1351" s="361"/>
      <c r="N1351" s="360"/>
    </row>
    <row r="1352" spans="1:14" ht="12.75">
      <c r="A1352" s="112" t="s">
        <v>486</v>
      </c>
      <c r="B1352" s="358"/>
      <c r="C1352" s="387"/>
      <c r="D1352" s="394"/>
      <c r="E1352" s="387"/>
      <c r="F1352" s="395"/>
      <c r="I1352" s="109"/>
      <c r="J1352" s="370"/>
      <c r="K1352" s="361"/>
      <c r="L1352" s="371"/>
      <c r="M1352" s="361"/>
      <c r="N1352" s="360"/>
    </row>
    <row r="1353" spans="1:14" ht="12.75">
      <c r="A1353" s="113" t="s">
        <v>487</v>
      </c>
      <c r="B1353" s="358"/>
      <c r="C1353" s="387"/>
      <c r="D1353" s="394"/>
      <c r="E1353" s="387"/>
      <c r="F1353" s="395"/>
      <c r="I1353" s="109"/>
      <c r="J1353" s="370"/>
      <c r="K1353" s="361"/>
      <c r="L1353" s="371"/>
      <c r="M1353" s="361"/>
      <c r="N1353" s="360"/>
    </row>
    <row r="1354" spans="1:14" ht="12.75">
      <c r="A1354" s="333" t="s">
        <v>488</v>
      </c>
      <c r="B1354" s="122">
        <v>1822.529</v>
      </c>
      <c r="C1354" s="117">
        <v>1539.169</v>
      </c>
      <c r="D1354" s="123">
        <v>227.04956483257118</v>
      </c>
      <c r="E1354" s="117">
        <v>0</v>
      </c>
      <c r="F1354" s="334">
        <v>47</v>
      </c>
      <c r="I1354" s="104"/>
      <c r="J1354" s="297"/>
      <c r="K1354" s="298"/>
      <c r="L1354" s="299"/>
      <c r="M1354" s="298"/>
      <c r="N1354" s="297"/>
    </row>
    <row r="1355" spans="1:14" ht="12.75">
      <c r="A1355" s="333" t="s">
        <v>489</v>
      </c>
      <c r="B1355" s="122">
        <v>239.002</v>
      </c>
      <c r="C1355" s="117">
        <v>239.002</v>
      </c>
      <c r="D1355" s="123">
        <v>464.9844357976654</v>
      </c>
      <c r="E1355" s="117">
        <v>0</v>
      </c>
      <c r="F1355" s="334">
        <v>0</v>
      </c>
      <c r="I1355" s="109"/>
      <c r="J1355" s="293"/>
      <c r="K1355" s="294"/>
      <c r="L1355" s="295"/>
      <c r="M1355" s="294"/>
      <c r="N1355" s="296"/>
    </row>
    <row r="1356" spans="1:14" ht="12.75">
      <c r="A1356" s="333" t="s">
        <v>490</v>
      </c>
      <c r="B1356" s="122">
        <v>2302.763</v>
      </c>
      <c r="C1356" s="117">
        <v>1917.483</v>
      </c>
      <c r="D1356" s="123">
        <v>230.05194961007797</v>
      </c>
      <c r="E1356" s="117">
        <v>0</v>
      </c>
      <c r="F1356" s="334">
        <v>56</v>
      </c>
      <c r="I1356" s="104"/>
      <c r="J1356" s="297"/>
      <c r="K1356" s="298"/>
      <c r="L1356" s="299"/>
      <c r="M1356" s="298"/>
      <c r="N1356" s="297"/>
    </row>
    <row r="1357" spans="1:14" ht="12.75">
      <c r="A1357" s="333" t="s">
        <v>491</v>
      </c>
      <c r="B1357" s="122">
        <v>2166.161</v>
      </c>
      <c r="C1357" s="117">
        <v>1850.881</v>
      </c>
      <c r="D1357" s="123">
        <v>230.869527254584</v>
      </c>
      <c r="E1357" s="117">
        <v>0</v>
      </c>
      <c r="F1357" s="334">
        <v>56</v>
      </c>
      <c r="I1357" s="109"/>
      <c r="J1357" s="293"/>
      <c r="K1357" s="294"/>
      <c r="L1357" s="295"/>
      <c r="M1357" s="294"/>
      <c r="N1357" s="296"/>
    </row>
    <row r="1358" spans="1:14" ht="12.75">
      <c r="A1358" s="333" t="s">
        <v>492</v>
      </c>
      <c r="B1358" s="122">
        <v>2340.195</v>
      </c>
      <c r="C1358" s="117">
        <v>2033.315</v>
      </c>
      <c r="D1358" s="123">
        <v>246.55207954407666</v>
      </c>
      <c r="E1358" s="117">
        <v>0</v>
      </c>
      <c r="F1358" s="334">
        <v>55</v>
      </c>
      <c r="I1358" s="104"/>
      <c r="J1358" s="297"/>
      <c r="K1358" s="298"/>
      <c r="L1358" s="299"/>
      <c r="M1358" s="298"/>
      <c r="N1358" s="297"/>
    </row>
    <row r="1359" spans="1:14" ht="12.75">
      <c r="A1359" s="333" t="s">
        <v>493</v>
      </c>
      <c r="B1359" s="122">
        <v>2142.109</v>
      </c>
      <c r="C1359" s="117">
        <v>1877.789</v>
      </c>
      <c r="D1359" s="123">
        <v>233.03412757508065</v>
      </c>
      <c r="E1359" s="117">
        <v>0</v>
      </c>
      <c r="F1359" s="334">
        <v>53</v>
      </c>
      <c r="I1359" s="109"/>
      <c r="J1359" s="293"/>
      <c r="K1359" s="294"/>
      <c r="L1359" s="295"/>
      <c r="M1359" s="294"/>
      <c r="N1359" s="296"/>
    </row>
    <row r="1360" spans="1:14" ht="12.75">
      <c r="A1360" s="333"/>
      <c r="B1360" s="122">
        <v>0</v>
      </c>
      <c r="C1360" s="117"/>
      <c r="D1360" s="123"/>
      <c r="E1360" s="117"/>
      <c r="F1360" s="334"/>
      <c r="I1360" s="104"/>
      <c r="J1360" s="297"/>
      <c r="K1360" s="298"/>
      <c r="L1360" s="299"/>
      <c r="M1360" s="298"/>
      <c r="N1360" s="297"/>
    </row>
    <row r="1361" spans="1:14" ht="12.75">
      <c r="A1361" s="333" t="s">
        <v>494</v>
      </c>
      <c r="B1361" s="122">
        <v>1870.899</v>
      </c>
      <c r="C1361" s="117">
        <v>1505.499</v>
      </c>
      <c r="D1361" s="123">
        <v>205.500819000819</v>
      </c>
      <c r="E1361" s="117">
        <v>0</v>
      </c>
      <c r="F1361" s="334">
        <v>54</v>
      </c>
      <c r="I1361" s="109"/>
      <c r="J1361" s="293"/>
      <c r="K1361" s="294"/>
      <c r="L1361" s="295"/>
      <c r="M1361" s="294"/>
      <c r="N1361" s="296"/>
    </row>
    <row r="1362" spans="1:14" ht="12.75">
      <c r="A1362" s="111" t="s">
        <v>495</v>
      </c>
      <c r="B1362" s="358">
        <v>232</v>
      </c>
      <c r="C1362" s="387">
        <v>232</v>
      </c>
      <c r="D1362" s="394">
        <v>289.63795255930086</v>
      </c>
      <c r="E1362" s="387">
        <v>0</v>
      </c>
      <c r="F1362" s="395">
        <v>0</v>
      </c>
      <c r="I1362" s="104"/>
      <c r="J1362" s="362"/>
      <c r="K1362" s="363"/>
      <c r="L1362" s="373"/>
      <c r="M1362" s="363"/>
      <c r="N1362" s="362"/>
    </row>
    <row r="1363" spans="1:14" ht="12.75">
      <c r="A1363" s="113" t="s">
        <v>496</v>
      </c>
      <c r="B1363" s="358"/>
      <c r="C1363" s="387"/>
      <c r="D1363" s="394"/>
      <c r="E1363" s="387"/>
      <c r="F1363" s="395"/>
      <c r="I1363" s="104"/>
      <c r="J1363" s="362"/>
      <c r="K1363" s="363"/>
      <c r="L1363" s="373"/>
      <c r="M1363" s="363"/>
      <c r="N1363" s="362"/>
    </row>
    <row r="1364" spans="1:14" ht="12.75">
      <c r="A1364" s="333" t="s">
        <v>497</v>
      </c>
      <c r="B1364" s="122">
        <v>1541.92</v>
      </c>
      <c r="C1364" s="117">
        <v>1260.52</v>
      </c>
      <c r="D1364" s="123">
        <v>186.05461254612547</v>
      </c>
      <c r="E1364" s="117">
        <v>0</v>
      </c>
      <c r="F1364" s="334">
        <v>47</v>
      </c>
      <c r="I1364" s="109"/>
      <c r="J1364" s="293"/>
      <c r="K1364" s="294"/>
      <c r="L1364" s="295"/>
      <c r="M1364" s="294"/>
      <c r="N1364" s="296"/>
    </row>
    <row r="1365" spans="1:14" ht="12.75">
      <c r="A1365" s="333" t="s">
        <v>498</v>
      </c>
      <c r="B1365" s="122">
        <v>88</v>
      </c>
      <c r="C1365" s="117">
        <v>88</v>
      </c>
      <c r="D1365" s="123">
        <v>146.66666666666666</v>
      </c>
      <c r="E1365" s="117">
        <v>0</v>
      </c>
      <c r="F1365" s="334">
        <v>0</v>
      </c>
      <c r="I1365" s="104"/>
      <c r="J1365" s="297"/>
      <c r="K1365" s="298"/>
      <c r="L1365" s="299"/>
      <c r="M1365" s="298"/>
      <c r="N1365" s="297"/>
    </row>
    <row r="1366" spans="1:14" ht="12.75">
      <c r="A1366" s="333" t="s">
        <v>499</v>
      </c>
      <c r="B1366" s="122">
        <v>3240.0119999999997</v>
      </c>
      <c r="C1366" s="117">
        <v>2713.332</v>
      </c>
      <c r="D1366" s="123">
        <v>221.29777342794225</v>
      </c>
      <c r="E1366" s="117">
        <v>0</v>
      </c>
      <c r="F1366" s="334">
        <v>91</v>
      </c>
      <c r="I1366" s="109"/>
      <c r="J1366" s="293"/>
      <c r="K1366" s="294"/>
      <c r="L1366" s="295"/>
      <c r="M1366" s="294"/>
      <c r="N1366" s="296"/>
    </row>
    <row r="1367" spans="1:14" ht="12.75">
      <c r="A1367" s="333" t="s">
        <v>500</v>
      </c>
      <c r="B1367" s="122">
        <v>3334.1479999999997</v>
      </c>
      <c r="C1367" s="117">
        <v>2772.468</v>
      </c>
      <c r="D1367" s="123">
        <v>231.00049991668052</v>
      </c>
      <c r="E1367" s="117">
        <v>0</v>
      </c>
      <c r="F1367" s="334">
        <v>91</v>
      </c>
      <c r="I1367" s="104"/>
      <c r="J1367" s="297"/>
      <c r="K1367" s="298"/>
      <c r="L1367" s="299"/>
      <c r="M1367" s="298"/>
      <c r="N1367" s="297"/>
    </row>
    <row r="1368" spans="1:14" ht="12.75">
      <c r="A1368" s="333" t="s">
        <v>501</v>
      </c>
      <c r="B1368" s="122">
        <v>0</v>
      </c>
      <c r="C1368" s="117">
        <v>0</v>
      </c>
      <c r="D1368" s="123"/>
      <c r="E1368" s="117">
        <v>0</v>
      </c>
      <c r="F1368" s="334">
        <v>0</v>
      </c>
      <c r="I1368" s="109"/>
      <c r="J1368" s="293"/>
      <c r="K1368" s="294"/>
      <c r="L1368" s="295"/>
      <c r="M1368" s="294"/>
      <c r="N1368" s="296"/>
    </row>
    <row r="1369" spans="1:14" ht="12.75">
      <c r="A1369" s="333" t="s">
        <v>502</v>
      </c>
      <c r="B1369" s="122">
        <v>1041.357</v>
      </c>
      <c r="C1369" s="117">
        <v>1041.357</v>
      </c>
      <c r="D1369" s="123">
        <v>187.42926565874728</v>
      </c>
      <c r="E1369" s="117">
        <v>42</v>
      </c>
      <c r="F1369" s="334">
        <v>0</v>
      </c>
      <c r="I1369" s="104"/>
      <c r="J1369" s="297"/>
      <c r="K1369" s="298"/>
      <c r="L1369" s="299"/>
      <c r="M1369" s="298"/>
      <c r="N1369" s="297"/>
    </row>
    <row r="1370" spans="1:14" ht="12.75">
      <c r="A1370" s="333" t="s">
        <v>503</v>
      </c>
      <c r="B1370" s="122">
        <v>1307.283</v>
      </c>
      <c r="C1370" s="117">
        <v>1307.283</v>
      </c>
      <c r="D1370" s="123">
        <v>235.29211663066954</v>
      </c>
      <c r="E1370" s="117">
        <v>0</v>
      </c>
      <c r="F1370" s="334">
        <v>0</v>
      </c>
      <c r="I1370" s="109"/>
      <c r="J1370" s="293"/>
      <c r="K1370" s="294"/>
      <c r="L1370" s="295"/>
      <c r="M1370" s="294"/>
      <c r="N1370" s="296"/>
    </row>
    <row r="1371" spans="1:14" ht="12.75">
      <c r="A1371" s="333" t="s">
        <v>504</v>
      </c>
      <c r="B1371" s="122">
        <v>5612.515</v>
      </c>
      <c r="C1371" s="117">
        <v>4677.875</v>
      </c>
      <c r="D1371" s="123">
        <v>193.8774452917772</v>
      </c>
      <c r="E1371" s="117">
        <v>0</v>
      </c>
      <c r="F1371" s="334">
        <v>122</v>
      </c>
      <c r="I1371" s="104"/>
      <c r="J1371" s="297"/>
      <c r="K1371" s="298"/>
      <c r="L1371" s="299"/>
      <c r="M1371" s="298"/>
      <c r="N1371" s="297"/>
    </row>
    <row r="1372" spans="1:14" ht="12.75">
      <c r="A1372" s="333" t="s">
        <v>505</v>
      </c>
      <c r="B1372" s="122">
        <v>300.826</v>
      </c>
      <c r="C1372" s="117">
        <v>300.826</v>
      </c>
      <c r="D1372" s="123">
        <v>132.1731107205624</v>
      </c>
      <c r="E1372" s="117">
        <v>18</v>
      </c>
      <c r="F1372" s="334">
        <v>0</v>
      </c>
      <c r="I1372" s="109"/>
      <c r="J1372" s="293"/>
      <c r="K1372" s="294"/>
      <c r="L1372" s="295"/>
      <c r="M1372" s="294"/>
      <c r="N1372" s="296"/>
    </row>
    <row r="1373" spans="1:14" ht="12.75">
      <c r="A1373" s="333" t="s">
        <v>506</v>
      </c>
      <c r="B1373" s="122">
        <v>277.06</v>
      </c>
      <c r="C1373" s="117">
        <v>277.06</v>
      </c>
      <c r="D1373" s="123">
        <v>119.99133824166306</v>
      </c>
      <c r="E1373" s="117">
        <v>19</v>
      </c>
      <c r="F1373" s="334">
        <v>0</v>
      </c>
      <c r="I1373" s="104"/>
      <c r="J1373" s="297"/>
      <c r="K1373" s="298"/>
      <c r="L1373" s="299"/>
      <c r="M1373" s="298"/>
      <c r="N1373" s="297"/>
    </row>
    <row r="1374" spans="1:14" ht="12.75">
      <c r="A1374" s="333" t="s">
        <v>507</v>
      </c>
      <c r="B1374" s="122">
        <v>847.799</v>
      </c>
      <c r="C1374" s="117">
        <v>835.759</v>
      </c>
      <c r="D1374" s="123">
        <v>470.58502252252254</v>
      </c>
      <c r="E1374" s="117">
        <v>0</v>
      </c>
      <c r="F1374" s="334">
        <v>2</v>
      </c>
      <c r="I1374" s="109"/>
      <c r="J1374" s="293"/>
      <c r="K1374" s="294"/>
      <c r="L1374" s="295"/>
      <c r="M1374" s="294"/>
      <c r="N1374" s="296"/>
    </row>
    <row r="1375" spans="1:14" ht="12.75">
      <c r="A1375" s="333" t="s">
        <v>508</v>
      </c>
      <c r="B1375" s="122">
        <v>1300.725</v>
      </c>
      <c r="C1375" s="117">
        <v>1300.165</v>
      </c>
      <c r="D1375" s="123">
        <v>245.26787398604037</v>
      </c>
      <c r="E1375" s="117">
        <v>0</v>
      </c>
      <c r="F1375" s="334">
        <v>37</v>
      </c>
      <c r="I1375" s="104"/>
      <c r="J1375" s="297"/>
      <c r="K1375" s="298"/>
      <c r="L1375" s="299"/>
      <c r="M1375" s="298"/>
      <c r="N1375" s="297"/>
    </row>
    <row r="1376" spans="1:14" ht="12.75">
      <c r="A1376" s="111" t="s">
        <v>509</v>
      </c>
      <c r="B1376" s="358">
        <v>3279.348</v>
      </c>
      <c r="C1376" s="387">
        <v>3279.348</v>
      </c>
      <c r="D1376" s="394">
        <v>195.2573980351295</v>
      </c>
      <c r="E1376" s="387">
        <v>95</v>
      </c>
      <c r="F1376" s="395">
        <v>0</v>
      </c>
      <c r="I1376" s="109"/>
      <c r="J1376" s="370"/>
      <c r="K1376" s="361"/>
      <c r="L1376" s="371"/>
      <c r="M1376" s="361"/>
      <c r="N1376" s="360"/>
    </row>
    <row r="1377" spans="1:14" ht="12.75">
      <c r="A1377" s="112" t="s">
        <v>510</v>
      </c>
      <c r="B1377" s="358"/>
      <c r="C1377" s="387"/>
      <c r="D1377" s="394"/>
      <c r="E1377" s="387"/>
      <c r="F1377" s="395"/>
      <c r="I1377" s="109"/>
      <c r="J1377" s="370"/>
      <c r="K1377" s="361"/>
      <c r="L1377" s="371"/>
      <c r="M1377" s="361"/>
      <c r="N1377" s="360"/>
    </row>
    <row r="1378" spans="1:14" ht="12.75">
      <c r="A1378" s="112" t="s">
        <v>511</v>
      </c>
      <c r="B1378" s="358"/>
      <c r="C1378" s="387"/>
      <c r="D1378" s="394"/>
      <c r="E1378" s="387"/>
      <c r="F1378" s="395"/>
      <c r="I1378" s="109"/>
      <c r="J1378" s="370"/>
      <c r="K1378" s="361"/>
      <c r="L1378" s="371"/>
      <c r="M1378" s="361"/>
      <c r="N1378" s="360"/>
    </row>
    <row r="1379" spans="1:14" ht="12.75">
      <c r="A1379" s="112" t="s">
        <v>512</v>
      </c>
      <c r="B1379" s="358"/>
      <c r="C1379" s="387"/>
      <c r="D1379" s="394"/>
      <c r="E1379" s="387"/>
      <c r="F1379" s="395"/>
      <c r="I1379" s="109"/>
      <c r="J1379" s="370"/>
      <c r="K1379" s="361"/>
      <c r="L1379" s="371"/>
      <c r="M1379" s="361"/>
      <c r="N1379" s="360"/>
    </row>
    <row r="1380" spans="1:14" ht="12.75">
      <c r="A1380" s="112" t="s">
        <v>513</v>
      </c>
      <c r="B1380" s="358"/>
      <c r="C1380" s="387"/>
      <c r="D1380" s="394"/>
      <c r="E1380" s="387"/>
      <c r="F1380" s="395"/>
      <c r="I1380" s="109"/>
      <c r="J1380" s="370"/>
      <c r="K1380" s="361"/>
      <c r="L1380" s="371"/>
      <c r="M1380" s="361"/>
      <c r="N1380" s="360"/>
    </row>
    <row r="1381" spans="1:14" ht="12.75">
      <c r="A1381" s="112" t="s">
        <v>514</v>
      </c>
      <c r="B1381" s="358"/>
      <c r="C1381" s="387"/>
      <c r="D1381" s="394"/>
      <c r="E1381" s="387"/>
      <c r="F1381" s="395"/>
      <c r="I1381" s="109"/>
      <c r="J1381" s="370"/>
      <c r="K1381" s="361"/>
      <c r="L1381" s="371"/>
      <c r="M1381" s="361"/>
      <c r="N1381" s="360"/>
    </row>
    <row r="1382" spans="1:14" ht="12.75">
      <c r="A1382" s="112" t="s">
        <v>515</v>
      </c>
      <c r="B1382" s="358"/>
      <c r="C1382" s="387"/>
      <c r="D1382" s="394"/>
      <c r="E1382" s="387"/>
      <c r="F1382" s="395"/>
      <c r="I1382" s="109"/>
      <c r="J1382" s="370"/>
      <c r="K1382" s="361"/>
      <c r="L1382" s="371"/>
      <c r="M1382" s="361"/>
      <c r="N1382" s="360"/>
    </row>
    <row r="1383" spans="1:14" ht="12.75">
      <c r="A1383" s="112" t="s">
        <v>516</v>
      </c>
      <c r="B1383" s="358"/>
      <c r="C1383" s="387"/>
      <c r="D1383" s="394"/>
      <c r="E1383" s="387"/>
      <c r="F1383" s="395"/>
      <c r="I1383" s="109"/>
      <c r="J1383" s="370"/>
      <c r="K1383" s="361"/>
      <c r="L1383" s="371"/>
      <c r="M1383" s="361"/>
      <c r="N1383" s="360"/>
    </row>
    <row r="1384" spans="1:14" ht="12.75">
      <c r="A1384" s="113" t="s">
        <v>517</v>
      </c>
      <c r="B1384" s="358"/>
      <c r="C1384" s="387"/>
      <c r="D1384" s="394"/>
      <c r="E1384" s="387"/>
      <c r="F1384" s="395"/>
      <c r="I1384" s="109"/>
      <c r="J1384" s="370"/>
      <c r="K1384" s="361"/>
      <c r="L1384" s="371"/>
      <c r="M1384" s="361"/>
      <c r="N1384" s="360"/>
    </row>
    <row r="1385" spans="1:14" ht="12.75">
      <c r="A1385" s="333" t="s">
        <v>518</v>
      </c>
      <c r="B1385" s="122">
        <v>625.439</v>
      </c>
      <c r="C1385" s="117">
        <v>625.439</v>
      </c>
      <c r="D1385" s="123">
        <v>117.85170529489352</v>
      </c>
      <c r="E1385" s="117">
        <v>39</v>
      </c>
      <c r="F1385" s="334">
        <v>37</v>
      </c>
      <c r="I1385" s="104"/>
      <c r="J1385" s="297"/>
      <c r="K1385" s="298"/>
      <c r="L1385" s="299"/>
      <c r="M1385" s="298"/>
      <c r="N1385" s="297"/>
    </row>
    <row r="1386" spans="1:14" ht="12.75">
      <c r="A1386" s="333" t="s">
        <v>519</v>
      </c>
      <c r="B1386" s="122">
        <v>311.205</v>
      </c>
      <c r="C1386" s="117">
        <v>311.205</v>
      </c>
      <c r="D1386" s="123">
        <v>136.25437828371278</v>
      </c>
      <c r="E1386" s="117">
        <v>18</v>
      </c>
      <c r="F1386" s="334">
        <v>0</v>
      </c>
      <c r="I1386" s="109"/>
      <c r="J1386" s="293"/>
      <c r="K1386" s="294"/>
      <c r="L1386" s="295"/>
      <c r="M1386" s="294"/>
      <c r="N1386" s="296"/>
    </row>
    <row r="1387" spans="1:14" ht="12.75">
      <c r="A1387" s="333" t="s">
        <v>520</v>
      </c>
      <c r="B1387" s="122">
        <v>1241.482</v>
      </c>
      <c r="C1387" s="117">
        <v>1241.482</v>
      </c>
      <c r="D1387" s="123">
        <v>236.96926894445505</v>
      </c>
      <c r="E1387" s="117">
        <v>0</v>
      </c>
      <c r="F1387" s="334">
        <v>37</v>
      </c>
      <c r="I1387" s="104"/>
      <c r="J1387" s="297"/>
      <c r="K1387" s="298"/>
      <c r="L1387" s="299"/>
      <c r="M1387" s="298"/>
      <c r="N1387" s="297"/>
    </row>
    <row r="1388" spans="1:14" ht="12.75">
      <c r="A1388" s="333" t="s">
        <v>521</v>
      </c>
      <c r="B1388" s="122">
        <v>811.504</v>
      </c>
      <c r="C1388" s="117">
        <v>811.504</v>
      </c>
      <c r="D1388" s="123">
        <v>157.08555942702284</v>
      </c>
      <c r="E1388" s="117">
        <v>0</v>
      </c>
      <c r="F1388" s="334">
        <v>0</v>
      </c>
      <c r="I1388" s="109"/>
      <c r="J1388" s="293"/>
      <c r="K1388" s="294"/>
      <c r="L1388" s="295"/>
      <c r="M1388" s="294"/>
      <c r="N1388" s="296"/>
    </row>
    <row r="1389" spans="1:14" ht="12.75">
      <c r="A1389" s="333" t="s">
        <v>522</v>
      </c>
      <c r="B1389" s="122">
        <v>503.28</v>
      </c>
      <c r="C1389" s="117">
        <v>503.28</v>
      </c>
      <c r="D1389" s="123">
        <v>98.31607735885915</v>
      </c>
      <c r="E1389" s="117">
        <v>37</v>
      </c>
      <c r="F1389" s="334">
        <v>0</v>
      </c>
      <c r="I1389" s="104"/>
      <c r="J1389" s="297"/>
      <c r="K1389" s="298"/>
      <c r="L1389" s="299"/>
      <c r="M1389" s="298"/>
      <c r="N1389" s="297"/>
    </row>
    <row r="1390" spans="1:14" ht="12.75">
      <c r="A1390" s="333" t="s">
        <v>523</v>
      </c>
      <c r="B1390" s="122">
        <v>1255.963</v>
      </c>
      <c r="C1390" s="117">
        <v>1255.963</v>
      </c>
      <c r="D1390" s="123">
        <v>243.12098335269067</v>
      </c>
      <c r="E1390" s="117">
        <v>0</v>
      </c>
      <c r="F1390" s="334">
        <v>37</v>
      </c>
      <c r="I1390" s="109"/>
      <c r="J1390" s="293"/>
      <c r="K1390" s="294"/>
      <c r="L1390" s="295"/>
      <c r="M1390" s="294"/>
      <c r="N1390" s="296"/>
    </row>
    <row r="1391" spans="1:14" ht="12.75">
      <c r="A1391" s="333" t="s">
        <v>524</v>
      </c>
      <c r="B1391" s="122">
        <v>413.116</v>
      </c>
      <c r="C1391" s="117">
        <v>413.116</v>
      </c>
      <c r="D1391" s="123">
        <v>177.68430107526882</v>
      </c>
      <c r="E1391" s="117">
        <v>19</v>
      </c>
      <c r="F1391" s="334">
        <v>0</v>
      </c>
      <c r="I1391" s="104"/>
      <c r="J1391" s="297"/>
      <c r="K1391" s="298"/>
      <c r="L1391" s="299"/>
      <c r="M1391" s="298"/>
      <c r="N1391" s="297"/>
    </row>
    <row r="1392" spans="1:14" ht="12.75">
      <c r="A1392" s="333" t="s">
        <v>525</v>
      </c>
      <c r="B1392" s="122">
        <v>1639.097</v>
      </c>
      <c r="C1392" s="117">
        <v>1639.097</v>
      </c>
      <c r="D1392" s="123">
        <v>279.18531766308973</v>
      </c>
      <c r="E1392" s="117">
        <v>0</v>
      </c>
      <c r="F1392" s="334">
        <v>0</v>
      </c>
      <c r="I1392" s="109"/>
      <c r="J1392" s="293"/>
      <c r="K1392" s="294"/>
      <c r="L1392" s="295"/>
      <c r="M1392" s="294"/>
      <c r="N1392" s="296"/>
    </row>
    <row r="1393" spans="1:14" ht="12.75">
      <c r="A1393" s="333" t="s">
        <v>526</v>
      </c>
      <c r="B1393" s="122">
        <v>1512.521</v>
      </c>
      <c r="C1393" s="117">
        <v>1512.521</v>
      </c>
      <c r="D1393" s="123">
        <v>257.80143173683314</v>
      </c>
      <c r="E1393" s="117">
        <v>0</v>
      </c>
      <c r="F1393" s="334">
        <v>0</v>
      </c>
      <c r="I1393" s="104"/>
      <c r="J1393" s="297"/>
      <c r="K1393" s="298"/>
      <c r="L1393" s="299"/>
      <c r="M1393" s="298"/>
      <c r="N1393" s="297"/>
    </row>
    <row r="1394" spans="1:14" ht="12.75">
      <c r="A1394" s="333" t="s">
        <v>527</v>
      </c>
      <c r="B1394" s="122">
        <v>1508.446</v>
      </c>
      <c r="C1394" s="117">
        <v>1508.446</v>
      </c>
      <c r="D1394" s="123">
        <v>251.03111998668663</v>
      </c>
      <c r="E1394" s="117">
        <v>0</v>
      </c>
      <c r="F1394" s="334">
        <v>0</v>
      </c>
      <c r="I1394" s="109"/>
      <c r="J1394" s="293"/>
      <c r="K1394" s="294"/>
      <c r="L1394" s="295"/>
      <c r="M1394" s="294"/>
      <c r="N1394" s="296"/>
    </row>
    <row r="1395" spans="1:14" ht="12.75">
      <c r="A1395" s="333" t="s">
        <v>528</v>
      </c>
      <c r="B1395" s="122">
        <v>1574.82</v>
      </c>
      <c r="C1395" s="117">
        <v>1574.82</v>
      </c>
      <c r="D1395" s="123">
        <v>262.0768846729905</v>
      </c>
      <c r="E1395" s="117">
        <v>0</v>
      </c>
      <c r="F1395" s="334">
        <v>0</v>
      </c>
      <c r="I1395" s="104"/>
      <c r="J1395" s="297"/>
      <c r="K1395" s="298"/>
      <c r="L1395" s="299"/>
      <c r="M1395" s="298"/>
      <c r="N1395" s="297"/>
    </row>
    <row r="1396" spans="1:14" ht="12.75">
      <c r="A1396" s="333" t="s">
        <v>529</v>
      </c>
      <c r="B1396" s="122">
        <v>778.533</v>
      </c>
      <c r="C1396" s="117">
        <v>778.533</v>
      </c>
      <c r="D1396" s="123">
        <v>130.34203917629333</v>
      </c>
      <c r="E1396" s="117">
        <v>53</v>
      </c>
      <c r="F1396" s="334">
        <v>0</v>
      </c>
      <c r="I1396" s="109"/>
      <c r="J1396" s="293"/>
      <c r="K1396" s="294"/>
      <c r="L1396" s="295"/>
      <c r="M1396" s="294"/>
      <c r="N1396" s="296"/>
    </row>
    <row r="1397" spans="1:14" ht="12.75">
      <c r="A1397" s="333" t="s">
        <v>530</v>
      </c>
      <c r="B1397" s="122">
        <v>1284.763</v>
      </c>
      <c r="C1397" s="117">
        <v>1284.763</v>
      </c>
      <c r="D1397" s="123">
        <v>213.80645698119486</v>
      </c>
      <c r="E1397" s="117">
        <v>0</v>
      </c>
      <c r="F1397" s="334">
        <v>0</v>
      </c>
      <c r="I1397" s="104"/>
      <c r="J1397" s="297"/>
      <c r="K1397" s="298"/>
      <c r="L1397" s="299"/>
      <c r="M1397" s="298"/>
      <c r="N1397" s="297"/>
    </row>
    <row r="1398" spans="1:14" ht="12.75">
      <c r="A1398" s="333" t="s">
        <v>531</v>
      </c>
      <c r="B1398" s="122">
        <v>733</v>
      </c>
      <c r="C1398" s="117">
        <v>733</v>
      </c>
      <c r="D1398" s="123">
        <v>79.26895209257057</v>
      </c>
      <c r="E1398" s="117">
        <v>0</v>
      </c>
      <c r="F1398" s="334">
        <v>0</v>
      </c>
      <c r="I1398" s="109"/>
      <c r="J1398" s="293"/>
      <c r="K1398" s="294"/>
      <c r="L1398" s="295"/>
      <c r="M1398" s="294"/>
      <c r="N1398" s="296"/>
    </row>
    <row r="1399" spans="1:14" ht="12.75">
      <c r="A1399" s="333" t="s">
        <v>532</v>
      </c>
      <c r="B1399" s="122">
        <v>1734</v>
      </c>
      <c r="C1399" s="117">
        <v>1734</v>
      </c>
      <c r="D1399" s="123">
        <v>187.45945945945945</v>
      </c>
      <c r="E1399" s="117">
        <v>0</v>
      </c>
      <c r="F1399" s="334">
        <v>0</v>
      </c>
      <c r="I1399" s="104"/>
      <c r="J1399" s="297"/>
      <c r="K1399" s="298"/>
      <c r="L1399" s="299"/>
      <c r="M1399" s="298"/>
      <c r="N1399" s="297"/>
    </row>
    <row r="1400" spans="1:14" ht="12.75">
      <c r="A1400" s="111" t="s">
        <v>533</v>
      </c>
      <c r="B1400" s="358">
        <v>546</v>
      </c>
      <c r="C1400" s="387">
        <v>546</v>
      </c>
      <c r="D1400" s="394">
        <v>295.1351351351351</v>
      </c>
      <c r="E1400" s="387">
        <v>0</v>
      </c>
      <c r="F1400" s="395">
        <v>0</v>
      </c>
      <c r="I1400" s="109"/>
      <c r="J1400" s="370"/>
      <c r="K1400" s="361"/>
      <c r="L1400" s="371"/>
      <c r="M1400" s="361"/>
      <c r="N1400" s="360"/>
    </row>
    <row r="1401" spans="1:14" ht="12.75">
      <c r="A1401" s="113" t="s">
        <v>534</v>
      </c>
      <c r="B1401" s="358"/>
      <c r="C1401" s="387"/>
      <c r="D1401" s="394"/>
      <c r="E1401" s="387"/>
      <c r="F1401" s="395"/>
      <c r="I1401" s="109"/>
      <c r="J1401" s="370"/>
      <c r="K1401" s="361"/>
      <c r="L1401" s="371"/>
      <c r="M1401" s="361"/>
      <c r="N1401" s="360"/>
    </row>
    <row r="1402" spans="1:14" ht="12.75">
      <c r="A1402" s="333" t="s">
        <v>535</v>
      </c>
      <c r="B1402" s="122">
        <v>480</v>
      </c>
      <c r="C1402" s="117">
        <v>480</v>
      </c>
      <c r="D1402" s="123">
        <v>195.83843329253367</v>
      </c>
      <c r="E1402" s="117">
        <v>0</v>
      </c>
      <c r="F1402" s="334">
        <v>0</v>
      </c>
      <c r="I1402" s="104"/>
      <c r="J1402" s="297"/>
      <c r="K1402" s="298"/>
      <c r="L1402" s="299"/>
      <c r="M1402" s="298"/>
      <c r="N1402" s="297"/>
    </row>
    <row r="1403" spans="1:14" ht="12.75">
      <c r="A1403" s="333" t="s">
        <v>536</v>
      </c>
      <c r="B1403" s="122">
        <v>476</v>
      </c>
      <c r="C1403" s="117">
        <v>476</v>
      </c>
      <c r="D1403" s="123">
        <v>237.4064837905237</v>
      </c>
      <c r="E1403" s="117">
        <v>0</v>
      </c>
      <c r="F1403" s="334">
        <v>0</v>
      </c>
      <c r="I1403" s="109"/>
      <c r="J1403" s="293"/>
      <c r="K1403" s="294"/>
      <c r="L1403" s="295"/>
      <c r="M1403" s="294"/>
      <c r="N1403" s="296"/>
    </row>
    <row r="1404" spans="1:14" ht="12.75">
      <c r="A1404" s="333" t="s">
        <v>537</v>
      </c>
      <c r="B1404" s="122">
        <v>366</v>
      </c>
      <c r="C1404" s="117">
        <v>366</v>
      </c>
      <c r="D1404" s="123">
        <v>161.16248348745046</v>
      </c>
      <c r="E1404" s="117">
        <v>0</v>
      </c>
      <c r="F1404" s="334">
        <v>0</v>
      </c>
      <c r="I1404" s="104"/>
      <c r="J1404" s="297"/>
      <c r="K1404" s="298"/>
      <c r="L1404" s="299"/>
      <c r="M1404" s="298"/>
      <c r="N1404" s="297"/>
    </row>
    <row r="1405" spans="1:14" ht="12.75">
      <c r="A1405" s="333" t="s">
        <v>538</v>
      </c>
      <c r="B1405" s="122">
        <v>1206.305</v>
      </c>
      <c r="C1405" s="117">
        <v>1206.305</v>
      </c>
      <c r="D1405" s="123">
        <v>241.3575430172069</v>
      </c>
      <c r="E1405" s="117">
        <v>0</v>
      </c>
      <c r="F1405" s="334">
        <v>0</v>
      </c>
      <c r="I1405" s="109"/>
      <c r="J1405" s="293"/>
      <c r="K1405" s="294"/>
      <c r="L1405" s="295"/>
      <c r="M1405" s="294"/>
      <c r="N1405" s="296"/>
    </row>
    <row r="1406" spans="1:14" ht="12.75">
      <c r="A1406" s="111" t="s">
        <v>539</v>
      </c>
      <c r="B1406" s="358">
        <v>935.531</v>
      </c>
      <c r="C1406" s="387">
        <v>935.531</v>
      </c>
      <c r="D1406" s="394">
        <v>289.638080495356</v>
      </c>
      <c r="E1406" s="387">
        <v>0</v>
      </c>
      <c r="F1406" s="395">
        <v>0</v>
      </c>
      <c r="I1406" s="104"/>
      <c r="J1406" s="362"/>
      <c r="K1406" s="363"/>
      <c r="L1406" s="373"/>
      <c r="M1406" s="363"/>
      <c r="N1406" s="362"/>
    </row>
    <row r="1407" spans="1:14" ht="12.75">
      <c r="A1407" s="112" t="s">
        <v>540</v>
      </c>
      <c r="B1407" s="358"/>
      <c r="C1407" s="387"/>
      <c r="D1407" s="394"/>
      <c r="E1407" s="387"/>
      <c r="F1407" s="395"/>
      <c r="I1407" s="104"/>
      <c r="J1407" s="362"/>
      <c r="K1407" s="363"/>
      <c r="L1407" s="373"/>
      <c r="M1407" s="363"/>
      <c r="N1407" s="362"/>
    </row>
    <row r="1408" spans="1:14" ht="12.75">
      <c r="A1408" s="112" t="s">
        <v>541</v>
      </c>
      <c r="B1408" s="358"/>
      <c r="C1408" s="387"/>
      <c r="D1408" s="394"/>
      <c r="E1408" s="387"/>
      <c r="F1408" s="395"/>
      <c r="I1408" s="104"/>
      <c r="J1408" s="362"/>
      <c r="K1408" s="363"/>
      <c r="L1408" s="373"/>
      <c r="M1408" s="363"/>
      <c r="N1408" s="362"/>
    </row>
    <row r="1409" spans="1:14" ht="12.75">
      <c r="A1409" s="112" t="s">
        <v>542</v>
      </c>
      <c r="B1409" s="358"/>
      <c r="C1409" s="387"/>
      <c r="D1409" s="394"/>
      <c r="E1409" s="387"/>
      <c r="F1409" s="395"/>
      <c r="I1409" s="104"/>
      <c r="J1409" s="362"/>
      <c r="K1409" s="363"/>
      <c r="L1409" s="373"/>
      <c r="M1409" s="363"/>
      <c r="N1409" s="362"/>
    </row>
    <row r="1410" spans="1:14" ht="12.75">
      <c r="A1410" s="112" t="s">
        <v>543</v>
      </c>
      <c r="B1410" s="358"/>
      <c r="C1410" s="387"/>
      <c r="D1410" s="394"/>
      <c r="E1410" s="387"/>
      <c r="F1410" s="395"/>
      <c r="I1410" s="104"/>
      <c r="J1410" s="362"/>
      <c r="K1410" s="363"/>
      <c r="L1410" s="373"/>
      <c r="M1410" s="363"/>
      <c r="N1410" s="362"/>
    </row>
    <row r="1411" spans="1:14" ht="12.75">
      <c r="A1411" s="112" t="s">
        <v>544</v>
      </c>
      <c r="B1411" s="358"/>
      <c r="C1411" s="387"/>
      <c r="D1411" s="394"/>
      <c r="E1411" s="387"/>
      <c r="F1411" s="395"/>
      <c r="I1411" s="104"/>
      <c r="J1411" s="362"/>
      <c r="K1411" s="363"/>
      <c r="L1411" s="373"/>
      <c r="M1411" s="363"/>
      <c r="N1411" s="362"/>
    </row>
    <row r="1412" spans="1:14" ht="12.75">
      <c r="A1412" s="113" t="s">
        <v>545</v>
      </c>
      <c r="B1412" s="358"/>
      <c r="C1412" s="387"/>
      <c r="D1412" s="394"/>
      <c r="E1412" s="387"/>
      <c r="F1412" s="395"/>
      <c r="I1412" s="104"/>
      <c r="J1412" s="362"/>
      <c r="K1412" s="363"/>
      <c r="L1412" s="373"/>
      <c r="M1412" s="363"/>
      <c r="N1412" s="362"/>
    </row>
    <row r="1413" spans="1:14" ht="12.75">
      <c r="A1413" s="333" t="s">
        <v>546</v>
      </c>
      <c r="B1413" s="122">
        <v>670</v>
      </c>
      <c r="C1413" s="117">
        <v>670</v>
      </c>
      <c r="D1413" s="123">
        <v>59.60854092526691</v>
      </c>
      <c r="E1413" s="117">
        <v>0</v>
      </c>
      <c r="F1413" s="334">
        <v>0</v>
      </c>
      <c r="I1413" s="109"/>
      <c r="J1413" s="293"/>
      <c r="K1413" s="294"/>
      <c r="L1413" s="295"/>
      <c r="M1413" s="294"/>
      <c r="N1413" s="296"/>
    </row>
    <row r="1414" spans="1:14" ht="12.75">
      <c r="A1414" s="111" t="s">
        <v>547</v>
      </c>
      <c r="B1414" s="358">
        <v>2399.387</v>
      </c>
      <c r="C1414" s="387">
        <v>2399.387</v>
      </c>
      <c r="D1414" s="394">
        <v>170.18136038016883</v>
      </c>
      <c r="E1414" s="387">
        <v>98</v>
      </c>
      <c r="F1414" s="395">
        <v>0</v>
      </c>
      <c r="I1414" s="104"/>
      <c r="J1414" s="362"/>
      <c r="K1414" s="363"/>
      <c r="L1414" s="373"/>
      <c r="M1414" s="363"/>
      <c r="N1414" s="362"/>
    </row>
    <row r="1415" spans="1:14" ht="12.75">
      <c r="A1415" s="113" t="s">
        <v>548</v>
      </c>
      <c r="B1415" s="358"/>
      <c r="C1415" s="387"/>
      <c r="D1415" s="394"/>
      <c r="E1415" s="387"/>
      <c r="F1415" s="395"/>
      <c r="I1415" s="104"/>
      <c r="J1415" s="362"/>
      <c r="K1415" s="363"/>
      <c r="L1415" s="373"/>
      <c r="M1415" s="363"/>
      <c r="N1415" s="362"/>
    </row>
    <row r="1416" spans="1:14" ht="12.75">
      <c r="A1416" s="111" t="s">
        <v>549</v>
      </c>
      <c r="B1416" s="358">
        <v>862.4680000000001</v>
      </c>
      <c r="C1416" s="387">
        <v>862.4680000000001</v>
      </c>
      <c r="D1416" s="394">
        <v>233.73116531165314</v>
      </c>
      <c r="E1416" s="387">
        <v>0</v>
      </c>
      <c r="F1416" s="395">
        <v>0</v>
      </c>
      <c r="I1416" s="109"/>
      <c r="J1416" s="370"/>
      <c r="K1416" s="361"/>
      <c r="L1416" s="371"/>
      <c r="M1416" s="361"/>
      <c r="N1416" s="360"/>
    </row>
    <row r="1417" spans="1:14" ht="12.75">
      <c r="A1417" s="112" t="s">
        <v>550</v>
      </c>
      <c r="B1417" s="358"/>
      <c r="C1417" s="387"/>
      <c r="D1417" s="394"/>
      <c r="E1417" s="387"/>
      <c r="F1417" s="395"/>
      <c r="I1417" s="109"/>
      <c r="J1417" s="370"/>
      <c r="K1417" s="361"/>
      <c r="L1417" s="371"/>
      <c r="M1417" s="361"/>
      <c r="N1417" s="360"/>
    </row>
    <row r="1418" spans="1:14" ht="12.75">
      <c r="A1418" s="112" t="s">
        <v>551</v>
      </c>
      <c r="B1418" s="358"/>
      <c r="C1418" s="387"/>
      <c r="D1418" s="394"/>
      <c r="E1418" s="387"/>
      <c r="F1418" s="395"/>
      <c r="I1418" s="109"/>
      <c r="J1418" s="370"/>
      <c r="K1418" s="361"/>
      <c r="L1418" s="371"/>
      <c r="M1418" s="361"/>
      <c r="N1418" s="360"/>
    </row>
    <row r="1419" spans="1:14" ht="12.75">
      <c r="A1419" s="112" t="s">
        <v>552</v>
      </c>
      <c r="B1419" s="358"/>
      <c r="C1419" s="387"/>
      <c r="D1419" s="394"/>
      <c r="E1419" s="387"/>
      <c r="F1419" s="395"/>
      <c r="I1419" s="109"/>
      <c r="J1419" s="370"/>
      <c r="K1419" s="361"/>
      <c r="L1419" s="371"/>
      <c r="M1419" s="361"/>
      <c r="N1419" s="360"/>
    </row>
    <row r="1420" spans="1:14" ht="12.75">
      <c r="A1420" s="112" t="s">
        <v>553</v>
      </c>
      <c r="B1420" s="358"/>
      <c r="C1420" s="387"/>
      <c r="D1420" s="394"/>
      <c r="E1420" s="387"/>
      <c r="F1420" s="395"/>
      <c r="I1420" s="109"/>
      <c r="J1420" s="370"/>
      <c r="K1420" s="361"/>
      <c r="L1420" s="371"/>
      <c r="M1420" s="361"/>
      <c r="N1420" s="360"/>
    </row>
    <row r="1421" spans="1:14" ht="12.75">
      <c r="A1421" s="112" t="s">
        <v>554</v>
      </c>
      <c r="B1421" s="358"/>
      <c r="C1421" s="387"/>
      <c r="D1421" s="394"/>
      <c r="E1421" s="387"/>
      <c r="F1421" s="395"/>
      <c r="I1421" s="109"/>
      <c r="J1421" s="370"/>
      <c r="K1421" s="361"/>
      <c r="L1421" s="371"/>
      <c r="M1421" s="361"/>
      <c r="N1421" s="360"/>
    </row>
    <row r="1422" spans="1:14" ht="12.75">
      <c r="A1422" s="112" t="s">
        <v>555</v>
      </c>
      <c r="B1422" s="358"/>
      <c r="C1422" s="387"/>
      <c r="D1422" s="394"/>
      <c r="E1422" s="387"/>
      <c r="F1422" s="395"/>
      <c r="I1422" s="109"/>
      <c r="J1422" s="370"/>
      <c r="K1422" s="361"/>
      <c r="L1422" s="371"/>
      <c r="M1422" s="361"/>
      <c r="N1422" s="360"/>
    </row>
    <row r="1423" spans="1:14" ht="12.75">
      <c r="A1423" s="113" t="s">
        <v>556</v>
      </c>
      <c r="B1423" s="358"/>
      <c r="C1423" s="387"/>
      <c r="D1423" s="394"/>
      <c r="E1423" s="387"/>
      <c r="F1423" s="395"/>
      <c r="I1423" s="109"/>
      <c r="J1423" s="370"/>
      <c r="K1423" s="361"/>
      <c r="L1423" s="371"/>
      <c r="M1423" s="361"/>
      <c r="N1423" s="360"/>
    </row>
    <row r="1424" spans="1:14" ht="12.75">
      <c r="A1424" s="111" t="s">
        <v>557</v>
      </c>
      <c r="B1424" s="358">
        <v>1952.96</v>
      </c>
      <c r="C1424" s="387">
        <v>1825</v>
      </c>
      <c r="D1424" s="394">
        <v>315.1441892591953</v>
      </c>
      <c r="E1424" s="387">
        <v>0</v>
      </c>
      <c r="F1424" s="395">
        <v>1</v>
      </c>
      <c r="I1424" s="104"/>
      <c r="J1424" s="362"/>
      <c r="K1424" s="363"/>
      <c r="L1424" s="373"/>
      <c r="M1424" s="363"/>
      <c r="N1424" s="362"/>
    </row>
    <row r="1425" spans="1:14" ht="12.75">
      <c r="A1425" s="112" t="s">
        <v>558</v>
      </c>
      <c r="B1425" s="358"/>
      <c r="C1425" s="387"/>
      <c r="D1425" s="394"/>
      <c r="E1425" s="387"/>
      <c r="F1425" s="395"/>
      <c r="I1425" s="104"/>
      <c r="J1425" s="362"/>
      <c r="K1425" s="363"/>
      <c r="L1425" s="373"/>
      <c r="M1425" s="363"/>
      <c r="N1425" s="362"/>
    </row>
    <row r="1426" spans="1:14" ht="12.75">
      <c r="A1426" s="113" t="s">
        <v>559</v>
      </c>
      <c r="B1426" s="358"/>
      <c r="C1426" s="387"/>
      <c r="D1426" s="394"/>
      <c r="E1426" s="387"/>
      <c r="F1426" s="395"/>
      <c r="I1426" s="104"/>
      <c r="J1426" s="362"/>
      <c r="K1426" s="363"/>
      <c r="L1426" s="373"/>
      <c r="M1426" s="363"/>
      <c r="N1426" s="362"/>
    </row>
    <row r="1427" spans="1:14" ht="12.75">
      <c r="A1427" s="111" t="s">
        <v>560</v>
      </c>
      <c r="B1427" s="358">
        <v>1011.903</v>
      </c>
      <c r="C1427" s="387">
        <v>763.263</v>
      </c>
      <c r="D1427" s="394">
        <v>127.23170528421404</v>
      </c>
      <c r="E1427" s="387">
        <v>29</v>
      </c>
      <c r="F1427" s="395">
        <v>29</v>
      </c>
      <c r="I1427" s="109"/>
      <c r="J1427" s="370"/>
      <c r="K1427" s="361"/>
      <c r="L1427" s="371"/>
      <c r="M1427" s="361"/>
      <c r="N1427" s="360"/>
    </row>
    <row r="1428" spans="1:14" ht="12.75">
      <c r="A1428" s="112" t="s">
        <v>561</v>
      </c>
      <c r="B1428" s="358"/>
      <c r="C1428" s="387"/>
      <c r="D1428" s="394"/>
      <c r="E1428" s="387"/>
      <c r="F1428" s="395"/>
      <c r="I1428" s="109"/>
      <c r="J1428" s="370"/>
      <c r="K1428" s="361"/>
      <c r="L1428" s="371"/>
      <c r="M1428" s="361"/>
      <c r="N1428" s="360"/>
    </row>
    <row r="1429" spans="1:14" ht="12.75">
      <c r="A1429" s="112" t="s">
        <v>562</v>
      </c>
      <c r="B1429" s="358"/>
      <c r="C1429" s="387"/>
      <c r="D1429" s="394"/>
      <c r="E1429" s="387"/>
      <c r="F1429" s="395"/>
      <c r="I1429" s="109"/>
      <c r="J1429" s="370"/>
      <c r="K1429" s="361"/>
      <c r="L1429" s="371"/>
      <c r="M1429" s="361"/>
      <c r="N1429" s="360"/>
    </row>
    <row r="1430" spans="1:14" ht="12.75">
      <c r="A1430" s="113" t="s">
        <v>563</v>
      </c>
      <c r="B1430" s="358"/>
      <c r="C1430" s="387"/>
      <c r="D1430" s="394"/>
      <c r="E1430" s="387"/>
      <c r="F1430" s="395"/>
      <c r="I1430" s="109"/>
      <c r="J1430" s="370"/>
      <c r="K1430" s="361"/>
      <c r="L1430" s="371"/>
      <c r="M1430" s="361"/>
      <c r="N1430" s="360"/>
    </row>
    <row r="1431" spans="1:14" ht="12.75">
      <c r="A1431" s="333" t="s">
        <v>564</v>
      </c>
      <c r="B1431" s="122">
        <v>522.614</v>
      </c>
      <c r="C1431" s="117">
        <v>522.614</v>
      </c>
      <c r="D1431" s="123">
        <v>398.94198473282444</v>
      </c>
      <c r="E1431" s="117">
        <v>0</v>
      </c>
      <c r="F1431" s="334">
        <v>0</v>
      </c>
      <c r="I1431" s="104"/>
      <c r="J1431" s="297"/>
      <c r="K1431" s="298"/>
      <c r="L1431" s="299"/>
      <c r="M1431" s="298"/>
      <c r="N1431" s="297"/>
    </row>
    <row r="1432" spans="1:14" ht="12.75">
      <c r="A1432" s="111" t="s">
        <v>565</v>
      </c>
      <c r="B1432" s="358">
        <v>1068</v>
      </c>
      <c r="C1432" s="387">
        <v>1068</v>
      </c>
      <c r="D1432" s="394">
        <v>124.95612495612495</v>
      </c>
      <c r="E1432" s="387">
        <v>0</v>
      </c>
      <c r="F1432" s="395">
        <v>0</v>
      </c>
      <c r="I1432" s="109"/>
      <c r="J1432" s="370"/>
      <c r="K1432" s="361"/>
      <c r="L1432" s="371"/>
      <c r="M1432" s="361"/>
      <c r="N1432" s="360"/>
    </row>
    <row r="1433" spans="1:14" ht="12.75">
      <c r="A1433" s="112" t="s">
        <v>566</v>
      </c>
      <c r="B1433" s="358"/>
      <c r="C1433" s="387"/>
      <c r="D1433" s="394"/>
      <c r="E1433" s="387"/>
      <c r="F1433" s="395"/>
      <c r="I1433" s="109"/>
      <c r="J1433" s="370"/>
      <c r="K1433" s="361"/>
      <c r="L1433" s="371"/>
      <c r="M1433" s="361"/>
      <c r="N1433" s="360"/>
    </row>
    <row r="1434" spans="1:14" ht="12.75">
      <c r="A1434" s="112" t="s">
        <v>567</v>
      </c>
      <c r="B1434" s="358"/>
      <c r="C1434" s="387"/>
      <c r="D1434" s="394"/>
      <c r="E1434" s="387"/>
      <c r="F1434" s="395"/>
      <c r="I1434" s="109"/>
      <c r="J1434" s="370"/>
      <c r="K1434" s="361"/>
      <c r="L1434" s="371"/>
      <c r="M1434" s="361"/>
      <c r="N1434" s="360"/>
    </row>
    <row r="1435" spans="1:14" ht="12.75">
      <c r="A1435" s="112" t="s">
        <v>568</v>
      </c>
      <c r="B1435" s="358"/>
      <c r="C1435" s="387"/>
      <c r="D1435" s="394"/>
      <c r="E1435" s="387"/>
      <c r="F1435" s="395"/>
      <c r="I1435" s="109"/>
      <c r="J1435" s="370"/>
      <c r="K1435" s="361"/>
      <c r="L1435" s="371"/>
      <c r="M1435" s="361"/>
      <c r="N1435" s="360"/>
    </row>
    <row r="1436" spans="1:14" ht="12.75">
      <c r="A1436" s="112" t="s">
        <v>569</v>
      </c>
      <c r="B1436" s="358"/>
      <c r="C1436" s="387"/>
      <c r="D1436" s="394"/>
      <c r="E1436" s="387"/>
      <c r="F1436" s="395"/>
      <c r="I1436" s="109"/>
      <c r="J1436" s="370"/>
      <c r="K1436" s="361"/>
      <c r="L1436" s="371"/>
      <c r="M1436" s="361"/>
      <c r="N1436" s="360"/>
    </row>
    <row r="1437" spans="1:14" ht="12.75">
      <c r="A1437" s="112" t="s">
        <v>570</v>
      </c>
      <c r="B1437" s="358"/>
      <c r="C1437" s="387"/>
      <c r="D1437" s="394"/>
      <c r="E1437" s="387"/>
      <c r="F1437" s="395"/>
      <c r="I1437" s="109"/>
      <c r="J1437" s="370"/>
      <c r="K1437" s="361"/>
      <c r="L1437" s="371"/>
      <c r="M1437" s="361"/>
      <c r="N1437" s="360"/>
    </row>
    <row r="1438" spans="1:14" ht="12.75">
      <c r="A1438" s="112" t="s">
        <v>571</v>
      </c>
      <c r="B1438" s="358"/>
      <c r="C1438" s="387"/>
      <c r="D1438" s="394"/>
      <c r="E1438" s="387"/>
      <c r="F1438" s="395"/>
      <c r="I1438" s="109"/>
      <c r="J1438" s="370"/>
      <c r="K1438" s="361"/>
      <c r="L1438" s="371"/>
      <c r="M1438" s="361"/>
      <c r="N1438" s="360"/>
    </row>
    <row r="1439" spans="1:14" ht="12.75">
      <c r="A1439" s="112" t="s">
        <v>572</v>
      </c>
      <c r="B1439" s="358"/>
      <c r="C1439" s="387"/>
      <c r="D1439" s="394"/>
      <c r="E1439" s="387"/>
      <c r="F1439" s="395"/>
      <c r="I1439" s="109"/>
      <c r="J1439" s="370"/>
      <c r="K1439" s="361"/>
      <c r="L1439" s="371"/>
      <c r="M1439" s="361"/>
      <c r="N1439" s="360"/>
    </row>
    <row r="1440" spans="1:14" ht="12.75">
      <c r="A1440" s="112" t="s">
        <v>573</v>
      </c>
      <c r="B1440" s="358"/>
      <c r="C1440" s="387"/>
      <c r="D1440" s="394"/>
      <c r="E1440" s="387"/>
      <c r="F1440" s="395"/>
      <c r="I1440" s="109"/>
      <c r="J1440" s="370"/>
      <c r="K1440" s="361"/>
      <c r="L1440" s="371"/>
      <c r="M1440" s="361"/>
      <c r="N1440" s="360"/>
    </row>
    <row r="1441" spans="1:14" ht="12.75">
      <c r="A1441" s="112" t="s">
        <v>574</v>
      </c>
      <c r="B1441" s="358"/>
      <c r="C1441" s="387"/>
      <c r="D1441" s="394"/>
      <c r="E1441" s="387"/>
      <c r="F1441" s="395"/>
      <c r="I1441" s="109"/>
      <c r="J1441" s="370"/>
      <c r="K1441" s="361"/>
      <c r="L1441" s="371"/>
      <c r="M1441" s="361"/>
      <c r="N1441" s="360"/>
    </row>
    <row r="1442" spans="1:14" ht="12.75">
      <c r="A1442" s="112" t="s">
        <v>575</v>
      </c>
      <c r="B1442" s="358"/>
      <c r="C1442" s="387"/>
      <c r="D1442" s="394"/>
      <c r="E1442" s="387"/>
      <c r="F1442" s="395"/>
      <c r="I1442" s="109"/>
      <c r="J1442" s="370"/>
      <c r="K1442" s="361"/>
      <c r="L1442" s="371"/>
      <c r="M1442" s="361"/>
      <c r="N1442" s="360"/>
    </row>
    <row r="1443" spans="1:14" ht="12.75">
      <c r="A1443" s="112" t="s">
        <v>576</v>
      </c>
      <c r="B1443" s="358"/>
      <c r="C1443" s="387"/>
      <c r="D1443" s="394"/>
      <c r="E1443" s="387"/>
      <c r="F1443" s="395"/>
      <c r="I1443" s="109"/>
      <c r="J1443" s="370"/>
      <c r="K1443" s="361"/>
      <c r="L1443" s="371"/>
      <c r="M1443" s="361"/>
      <c r="N1443" s="360"/>
    </row>
    <row r="1444" spans="1:14" ht="12.75">
      <c r="A1444" s="112" t="s">
        <v>577</v>
      </c>
      <c r="B1444" s="358"/>
      <c r="C1444" s="387"/>
      <c r="D1444" s="394"/>
      <c r="E1444" s="387"/>
      <c r="F1444" s="395"/>
      <c r="I1444" s="109"/>
      <c r="J1444" s="370"/>
      <c r="K1444" s="361"/>
      <c r="L1444" s="371"/>
      <c r="M1444" s="361"/>
      <c r="N1444" s="360"/>
    </row>
    <row r="1445" spans="1:14" ht="12.75">
      <c r="A1445" s="112" t="s">
        <v>578</v>
      </c>
      <c r="B1445" s="358"/>
      <c r="C1445" s="387"/>
      <c r="D1445" s="394"/>
      <c r="E1445" s="387"/>
      <c r="F1445" s="395"/>
      <c r="I1445" s="109"/>
      <c r="J1445" s="370"/>
      <c r="K1445" s="361"/>
      <c r="L1445" s="371"/>
      <c r="M1445" s="361"/>
      <c r="N1445" s="360"/>
    </row>
    <row r="1446" spans="1:14" ht="12.75">
      <c r="A1446" s="112" t="s">
        <v>579</v>
      </c>
      <c r="B1446" s="358"/>
      <c r="C1446" s="387"/>
      <c r="D1446" s="394"/>
      <c r="E1446" s="387"/>
      <c r="F1446" s="395"/>
      <c r="I1446" s="109"/>
      <c r="J1446" s="370"/>
      <c r="K1446" s="361"/>
      <c r="L1446" s="371"/>
      <c r="M1446" s="361"/>
      <c r="N1446" s="360"/>
    </row>
    <row r="1447" spans="1:14" ht="12.75">
      <c r="A1447" s="112" t="s">
        <v>580</v>
      </c>
      <c r="B1447" s="358"/>
      <c r="C1447" s="387"/>
      <c r="D1447" s="394"/>
      <c r="E1447" s="387"/>
      <c r="F1447" s="395"/>
      <c r="I1447" s="109"/>
      <c r="J1447" s="370"/>
      <c r="K1447" s="361"/>
      <c r="L1447" s="371"/>
      <c r="M1447" s="361"/>
      <c r="N1447" s="360"/>
    </row>
    <row r="1448" spans="1:14" ht="12.75">
      <c r="A1448" s="112" t="s">
        <v>581</v>
      </c>
      <c r="B1448" s="358"/>
      <c r="C1448" s="387"/>
      <c r="D1448" s="394"/>
      <c r="E1448" s="387"/>
      <c r="F1448" s="395"/>
      <c r="I1448" s="109"/>
      <c r="J1448" s="370"/>
      <c r="K1448" s="361"/>
      <c r="L1448" s="371"/>
      <c r="M1448" s="361"/>
      <c r="N1448" s="360"/>
    </row>
    <row r="1449" spans="1:14" ht="12.75">
      <c r="A1449" s="112" t="s">
        <v>582</v>
      </c>
      <c r="B1449" s="358"/>
      <c r="C1449" s="387"/>
      <c r="D1449" s="394"/>
      <c r="E1449" s="387"/>
      <c r="F1449" s="395"/>
      <c r="I1449" s="109"/>
      <c r="J1449" s="370"/>
      <c r="K1449" s="361"/>
      <c r="L1449" s="371"/>
      <c r="M1449" s="361"/>
      <c r="N1449" s="360"/>
    </row>
    <row r="1450" spans="1:14" ht="12.75">
      <c r="A1450" s="112" t="s">
        <v>583</v>
      </c>
      <c r="B1450" s="358"/>
      <c r="C1450" s="387"/>
      <c r="D1450" s="394"/>
      <c r="E1450" s="387"/>
      <c r="F1450" s="395"/>
      <c r="I1450" s="109"/>
      <c r="J1450" s="370"/>
      <c r="K1450" s="361"/>
      <c r="L1450" s="371"/>
      <c r="M1450" s="361"/>
      <c r="N1450" s="360"/>
    </row>
    <row r="1451" spans="1:14" ht="12.75">
      <c r="A1451" s="112" t="s">
        <v>584</v>
      </c>
      <c r="B1451" s="358"/>
      <c r="C1451" s="387"/>
      <c r="D1451" s="394"/>
      <c r="E1451" s="387"/>
      <c r="F1451" s="395"/>
      <c r="I1451" s="109"/>
      <c r="J1451" s="370"/>
      <c r="K1451" s="361"/>
      <c r="L1451" s="371"/>
      <c r="M1451" s="361"/>
      <c r="N1451" s="360"/>
    </row>
    <row r="1452" spans="1:14" ht="12.75">
      <c r="A1452" s="112" t="s">
        <v>585</v>
      </c>
      <c r="B1452" s="358"/>
      <c r="C1452" s="387"/>
      <c r="D1452" s="394"/>
      <c r="E1452" s="387"/>
      <c r="F1452" s="395"/>
      <c r="I1452" s="109"/>
      <c r="J1452" s="370"/>
      <c r="K1452" s="361"/>
      <c r="L1452" s="371"/>
      <c r="M1452" s="361"/>
      <c r="N1452" s="360"/>
    </row>
    <row r="1453" spans="1:14" ht="12.75">
      <c r="A1453" s="112" t="s">
        <v>586</v>
      </c>
      <c r="B1453" s="358"/>
      <c r="C1453" s="387"/>
      <c r="D1453" s="394"/>
      <c r="E1453" s="387"/>
      <c r="F1453" s="395"/>
      <c r="I1453" s="109"/>
      <c r="J1453" s="370"/>
      <c r="K1453" s="361"/>
      <c r="L1453" s="371"/>
      <c r="M1453" s="361"/>
      <c r="N1453" s="360"/>
    </row>
    <row r="1454" spans="1:14" ht="12.75">
      <c r="A1454" s="112" t="s">
        <v>587</v>
      </c>
      <c r="B1454" s="358"/>
      <c r="C1454" s="387"/>
      <c r="D1454" s="394"/>
      <c r="E1454" s="387"/>
      <c r="F1454" s="395"/>
      <c r="I1454" s="109"/>
      <c r="J1454" s="370"/>
      <c r="K1454" s="361"/>
      <c r="L1454" s="371"/>
      <c r="M1454" s="361"/>
      <c r="N1454" s="360"/>
    </row>
    <row r="1455" spans="1:14" ht="12.75">
      <c r="A1455" s="112" t="s">
        <v>588</v>
      </c>
      <c r="B1455" s="358"/>
      <c r="C1455" s="387"/>
      <c r="D1455" s="394"/>
      <c r="E1455" s="387"/>
      <c r="F1455" s="395"/>
      <c r="I1455" s="109"/>
      <c r="J1455" s="370"/>
      <c r="K1455" s="361"/>
      <c r="L1455" s="371"/>
      <c r="M1455" s="361"/>
      <c r="N1455" s="360"/>
    </row>
    <row r="1456" spans="1:14" ht="12.75">
      <c r="A1456" s="112" t="s">
        <v>589</v>
      </c>
      <c r="B1456" s="358"/>
      <c r="C1456" s="387"/>
      <c r="D1456" s="394"/>
      <c r="E1456" s="387"/>
      <c r="F1456" s="395"/>
      <c r="I1456" s="109"/>
      <c r="J1456" s="370"/>
      <c r="K1456" s="361"/>
      <c r="L1456" s="371"/>
      <c r="M1456" s="361"/>
      <c r="N1456" s="360"/>
    </row>
    <row r="1457" spans="1:14" ht="12.75">
      <c r="A1457" s="112" t="s">
        <v>590</v>
      </c>
      <c r="B1457" s="358"/>
      <c r="C1457" s="387"/>
      <c r="D1457" s="394"/>
      <c r="E1457" s="387"/>
      <c r="F1457" s="395"/>
      <c r="I1457" s="109"/>
      <c r="J1457" s="370"/>
      <c r="K1457" s="361"/>
      <c r="L1457" s="371"/>
      <c r="M1457" s="361"/>
      <c r="N1457" s="360"/>
    </row>
    <row r="1458" spans="1:14" ht="12.75">
      <c r="A1458" s="112" t="s">
        <v>591</v>
      </c>
      <c r="B1458" s="358"/>
      <c r="C1458" s="387"/>
      <c r="D1458" s="394"/>
      <c r="E1458" s="387"/>
      <c r="F1458" s="395"/>
      <c r="I1458" s="109"/>
      <c r="J1458" s="370"/>
      <c r="K1458" s="361"/>
      <c r="L1458" s="371"/>
      <c r="M1458" s="361"/>
      <c r="N1458" s="360"/>
    </row>
    <row r="1459" spans="1:14" ht="12.75">
      <c r="A1459" s="112" t="s">
        <v>592</v>
      </c>
      <c r="B1459" s="358"/>
      <c r="C1459" s="387"/>
      <c r="D1459" s="394"/>
      <c r="E1459" s="387"/>
      <c r="F1459" s="395"/>
      <c r="I1459" s="109"/>
      <c r="J1459" s="370"/>
      <c r="K1459" s="361"/>
      <c r="L1459" s="371"/>
      <c r="M1459" s="361"/>
      <c r="N1459" s="360"/>
    </row>
    <row r="1460" spans="1:14" ht="12.75">
      <c r="A1460" s="112" t="s">
        <v>593</v>
      </c>
      <c r="B1460" s="358"/>
      <c r="C1460" s="387"/>
      <c r="D1460" s="394"/>
      <c r="E1460" s="387"/>
      <c r="F1460" s="395"/>
      <c r="I1460" s="109"/>
      <c r="J1460" s="370"/>
      <c r="K1460" s="361"/>
      <c r="L1460" s="371"/>
      <c r="M1460" s="361"/>
      <c r="N1460" s="360"/>
    </row>
    <row r="1461" spans="1:14" ht="12.75">
      <c r="A1461" s="112" t="s">
        <v>594</v>
      </c>
      <c r="B1461" s="358"/>
      <c r="C1461" s="387"/>
      <c r="D1461" s="394"/>
      <c r="E1461" s="387"/>
      <c r="F1461" s="395"/>
      <c r="I1461" s="109"/>
      <c r="J1461" s="370"/>
      <c r="K1461" s="361"/>
      <c r="L1461" s="371"/>
      <c r="M1461" s="361"/>
      <c r="N1461" s="360"/>
    </row>
    <row r="1462" spans="1:14" ht="12.75">
      <c r="A1462" s="112" t="s">
        <v>595</v>
      </c>
      <c r="B1462" s="358"/>
      <c r="C1462" s="387"/>
      <c r="D1462" s="394"/>
      <c r="E1462" s="387"/>
      <c r="F1462" s="395"/>
      <c r="I1462" s="109"/>
      <c r="J1462" s="370"/>
      <c r="K1462" s="361"/>
      <c r="L1462" s="371"/>
      <c r="M1462" s="361"/>
      <c r="N1462" s="360"/>
    </row>
    <row r="1463" spans="1:14" ht="12.75">
      <c r="A1463" s="112" t="s">
        <v>596</v>
      </c>
      <c r="B1463" s="358"/>
      <c r="C1463" s="387"/>
      <c r="D1463" s="394"/>
      <c r="E1463" s="387"/>
      <c r="F1463" s="395"/>
      <c r="I1463" s="109"/>
      <c r="J1463" s="370"/>
      <c r="K1463" s="361"/>
      <c r="L1463" s="371"/>
      <c r="M1463" s="361"/>
      <c r="N1463" s="360"/>
    </row>
    <row r="1464" spans="1:14" ht="12.75">
      <c r="A1464" s="112" t="s">
        <v>597</v>
      </c>
      <c r="B1464" s="358"/>
      <c r="C1464" s="387"/>
      <c r="D1464" s="394"/>
      <c r="E1464" s="387"/>
      <c r="F1464" s="395"/>
      <c r="I1464" s="109"/>
      <c r="J1464" s="370"/>
      <c r="K1464" s="361"/>
      <c r="L1464" s="371"/>
      <c r="M1464" s="361"/>
      <c r="N1464" s="360"/>
    </row>
    <row r="1465" spans="1:14" ht="12.75">
      <c r="A1465" s="112" t="s">
        <v>598</v>
      </c>
      <c r="B1465" s="358"/>
      <c r="C1465" s="387"/>
      <c r="D1465" s="394"/>
      <c r="E1465" s="387"/>
      <c r="F1465" s="395"/>
      <c r="I1465" s="109"/>
      <c r="J1465" s="370"/>
      <c r="K1465" s="361"/>
      <c r="L1465" s="371"/>
      <c r="M1465" s="361"/>
      <c r="N1465" s="360"/>
    </row>
    <row r="1466" spans="1:14" ht="12.75">
      <c r="A1466" s="112" t="s">
        <v>599</v>
      </c>
      <c r="B1466" s="358"/>
      <c r="C1466" s="387"/>
      <c r="D1466" s="394"/>
      <c r="E1466" s="387"/>
      <c r="F1466" s="395"/>
      <c r="I1466" s="109"/>
      <c r="J1466" s="370"/>
      <c r="K1466" s="361"/>
      <c r="L1466" s="371"/>
      <c r="M1466" s="361"/>
      <c r="N1466" s="360"/>
    </row>
    <row r="1467" spans="1:14" ht="12.75">
      <c r="A1467" s="112" t="s">
        <v>600</v>
      </c>
      <c r="B1467" s="358"/>
      <c r="C1467" s="387"/>
      <c r="D1467" s="394"/>
      <c r="E1467" s="387"/>
      <c r="F1467" s="395"/>
      <c r="I1467" s="109"/>
      <c r="J1467" s="370"/>
      <c r="K1467" s="361"/>
      <c r="L1467" s="371"/>
      <c r="M1467" s="361"/>
      <c r="N1467" s="360"/>
    </row>
    <row r="1468" spans="1:14" ht="12.75">
      <c r="A1468" s="112" t="s">
        <v>601</v>
      </c>
      <c r="B1468" s="358"/>
      <c r="C1468" s="387"/>
      <c r="D1468" s="394"/>
      <c r="E1468" s="387"/>
      <c r="F1468" s="395"/>
      <c r="I1468" s="109"/>
      <c r="J1468" s="370"/>
      <c r="K1468" s="361"/>
      <c r="L1468" s="371"/>
      <c r="M1468" s="361"/>
      <c r="N1468" s="360"/>
    </row>
    <row r="1469" spans="1:14" ht="12.75">
      <c r="A1469" s="112" t="s">
        <v>602</v>
      </c>
      <c r="B1469" s="358"/>
      <c r="C1469" s="387"/>
      <c r="D1469" s="394"/>
      <c r="E1469" s="387"/>
      <c r="F1469" s="395"/>
      <c r="I1469" s="109"/>
      <c r="J1469" s="370"/>
      <c r="K1469" s="361"/>
      <c r="L1469" s="371"/>
      <c r="M1469" s="361"/>
      <c r="N1469" s="360"/>
    </row>
    <row r="1470" spans="1:14" ht="12.75">
      <c r="A1470" s="112" t="s">
        <v>603</v>
      </c>
      <c r="B1470" s="358"/>
      <c r="C1470" s="387"/>
      <c r="D1470" s="394"/>
      <c r="E1470" s="387"/>
      <c r="F1470" s="395"/>
      <c r="I1470" s="109"/>
      <c r="J1470" s="370"/>
      <c r="K1470" s="361"/>
      <c r="L1470" s="371"/>
      <c r="M1470" s="361"/>
      <c r="N1470" s="360"/>
    </row>
    <row r="1471" spans="1:14" ht="12.75">
      <c r="A1471" s="112" t="s">
        <v>604</v>
      </c>
      <c r="B1471" s="358"/>
      <c r="C1471" s="387"/>
      <c r="D1471" s="394"/>
      <c r="E1471" s="387"/>
      <c r="F1471" s="395"/>
      <c r="I1471" s="109"/>
      <c r="J1471" s="370"/>
      <c r="K1471" s="361"/>
      <c r="L1471" s="371"/>
      <c r="M1471" s="361"/>
      <c r="N1471" s="360"/>
    </row>
    <row r="1472" spans="1:14" ht="12.75">
      <c r="A1472" s="113" t="s">
        <v>605</v>
      </c>
      <c r="B1472" s="358"/>
      <c r="C1472" s="387"/>
      <c r="D1472" s="394"/>
      <c r="E1472" s="387"/>
      <c r="F1472" s="395"/>
      <c r="I1472" s="109"/>
      <c r="J1472" s="370"/>
      <c r="K1472" s="361"/>
      <c r="L1472" s="371"/>
      <c r="M1472" s="361"/>
      <c r="N1472" s="360"/>
    </row>
    <row r="1473" spans="1:14" ht="12.75">
      <c r="A1473" s="333" t="s">
        <v>606</v>
      </c>
      <c r="B1473" s="122">
        <v>911</v>
      </c>
      <c r="C1473" s="117">
        <v>911</v>
      </c>
      <c r="D1473" s="123">
        <v>288.2911392405063</v>
      </c>
      <c r="E1473" s="117">
        <v>0</v>
      </c>
      <c r="F1473" s="334">
        <v>0</v>
      </c>
      <c r="I1473" s="104"/>
      <c r="J1473" s="297"/>
      <c r="K1473" s="298"/>
      <c r="L1473" s="299"/>
      <c r="M1473" s="298"/>
      <c r="N1473" s="297"/>
    </row>
    <row r="1474" spans="1:14" ht="12.75">
      <c r="A1474" s="333" t="s">
        <v>607</v>
      </c>
      <c r="B1474" s="122">
        <v>1145</v>
      </c>
      <c r="C1474" s="117">
        <v>1145</v>
      </c>
      <c r="D1474" s="123">
        <v>250.71162688854827</v>
      </c>
      <c r="E1474" s="117">
        <v>0</v>
      </c>
      <c r="F1474" s="334">
        <v>0</v>
      </c>
      <c r="I1474" s="109"/>
      <c r="J1474" s="293"/>
      <c r="K1474" s="294"/>
      <c r="L1474" s="295"/>
      <c r="M1474" s="294"/>
      <c r="N1474" s="296"/>
    </row>
    <row r="1475" spans="1:14" ht="12.75">
      <c r="A1475" s="333" t="s">
        <v>608</v>
      </c>
      <c r="B1475" s="122">
        <v>3135</v>
      </c>
      <c r="C1475" s="117">
        <v>3135</v>
      </c>
      <c r="D1475" s="123">
        <v>107.74306629549437</v>
      </c>
      <c r="E1475" s="117">
        <v>0</v>
      </c>
      <c r="F1475" s="334">
        <v>0</v>
      </c>
      <c r="I1475" s="104"/>
      <c r="J1475" s="297"/>
      <c r="K1475" s="298"/>
      <c r="L1475" s="299"/>
      <c r="M1475" s="298"/>
      <c r="N1475" s="297"/>
    </row>
    <row r="1476" spans="1:14" ht="12.75">
      <c r="A1476" s="333" t="s">
        <v>609</v>
      </c>
      <c r="B1476" s="122">
        <v>1093</v>
      </c>
      <c r="C1476" s="117">
        <v>1093</v>
      </c>
      <c r="D1476" s="123">
        <v>163.5248354278875</v>
      </c>
      <c r="E1476" s="117">
        <v>0</v>
      </c>
      <c r="F1476" s="334">
        <v>0</v>
      </c>
      <c r="I1476" s="109"/>
      <c r="J1476" s="293"/>
      <c r="K1476" s="294"/>
      <c r="L1476" s="295"/>
      <c r="M1476" s="294"/>
      <c r="N1476" s="296"/>
    </row>
    <row r="1477" spans="1:14" ht="12.75">
      <c r="A1477" s="333" t="s">
        <v>610</v>
      </c>
      <c r="B1477" s="122">
        <v>324</v>
      </c>
      <c r="C1477" s="117">
        <v>324</v>
      </c>
      <c r="D1477" s="123">
        <v>61.305581835383165</v>
      </c>
      <c r="E1477" s="117">
        <v>0</v>
      </c>
      <c r="F1477" s="334">
        <v>0</v>
      </c>
      <c r="I1477" s="104"/>
      <c r="J1477" s="297"/>
      <c r="K1477" s="298"/>
      <c r="L1477" s="299"/>
      <c r="M1477" s="298"/>
      <c r="N1477" s="297"/>
    </row>
    <row r="1478" spans="1:14" ht="12.75">
      <c r="A1478" s="333" t="s">
        <v>611</v>
      </c>
      <c r="B1478" s="122">
        <v>1605.564</v>
      </c>
      <c r="C1478" s="117">
        <v>1605.564</v>
      </c>
      <c r="D1478" s="123">
        <v>77.64600058032691</v>
      </c>
      <c r="E1478" s="117">
        <v>1</v>
      </c>
      <c r="F1478" s="334">
        <v>0</v>
      </c>
      <c r="I1478" s="109"/>
      <c r="J1478" s="293"/>
      <c r="K1478" s="294"/>
      <c r="L1478" s="295"/>
      <c r="M1478" s="294"/>
      <c r="N1478" s="296"/>
    </row>
    <row r="1479" spans="1:14" ht="12.75">
      <c r="A1479" s="333" t="s">
        <v>612</v>
      </c>
      <c r="B1479" s="122">
        <v>4499</v>
      </c>
      <c r="C1479" s="117">
        <v>4499</v>
      </c>
      <c r="D1479" s="123">
        <v>148.9488495282238</v>
      </c>
      <c r="E1479" s="117">
        <v>0</v>
      </c>
      <c r="F1479" s="334">
        <v>0</v>
      </c>
      <c r="I1479" s="104"/>
      <c r="J1479" s="297"/>
      <c r="K1479" s="298"/>
      <c r="L1479" s="299"/>
      <c r="M1479" s="298"/>
      <c r="N1479" s="297"/>
    </row>
    <row r="1480" spans="1:14" ht="12.75">
      <c r="A1480" s="333" t="s">
        <v>613</v>
      </c>
      <c r="B1480" s="122">
        <v>1271</v>
      </c>
      <c r="C1480" s="117">
        <v>1271</v>
      </c>
      <c r="D1480" s="123">
        <v>37.38235294117647</v>
      </c>
      <c r="E1480" s="117">
        <v>0</v>
      </c>
      <c r="F1480" s="334">
        <v>0</v>
      </c>
      <c r="I1480" s="109"/>
      <c r="J1480" s="293"/>
      <c r="K1480" s="294"/>
      <c r="L1480" s="295"/>
      <c r="M1480" s="294"/>
      <c r="N1480" s="296"/>
    </row>
    <row r="1481" spans="1:14" ht="12.75">
      <c r="A1481" s="333" t="s">
        <v>614</v>
      </c>
      <c r="B1481" s="122">
        <v>1482</v>
      </c>
      <c r="C1481" s="117">
        <v>1482</v>
      </c>
      <c r="D1481" s="123">
        <v>296.9939879759519</v>
      </c>
      <c r="E1481" s="117">
        <v>0</v>
      </c>
      <c r="F1481" s="334">
        <v>0</v>
      </c>
      <c r="I1481" s="104"/>
      <c r="J1481" s="297"/>
      <c r="K1481" s="298"/>
      <c r="L1481" s="299"/>
      <c r="M1481" s="298"/>
      <c r="N1481" s="297"/>
    </row>
    <row r="1482" spans="1:14" ht="12.75">
      <c r="A1482" s="333" t="s">
        <v>615</v>
      </c>
      <c r="B1482" s="122">
        <v>4092</v>
      </c>
      <c r="C1482" s="117">
        <v>4092</v>
      </c>
      <c r="D1482" s="123">
        <v>241.37320828172005</v>
      </c>
      <c r="E1482" s="117">
        <v>0</v>
      </c>
      <c r="F1482" s="334">
        <v>0</v>
      </c>
      <c r="I1482" s="109"/>
      <c r="J1482" s="293"/>
      <c r="K1482" s="294"/>
      <c r="L1482" s="295"/>
      <c r="M1482" s="294"/>
      <c r="N1482" s="296"/>
    </row>
    <row r="1483" spans="1:14" ht="12.75">
      <c r="A1483" s="333" t="s">
        <v>616</v>
      </c>
      <c r="B1483" s="122">
        <v>227</v>
      </c>
      <c r="C1483" s="117">
        <v>227</v>
      </c>
      <c r="D1483" s="123">
        <v>14.221275529382282</v>
      </c>
      <c r="E1483" s="117">
        <v>0</v>
      </c>
      <c r="F1483" s="334">
        <v>0</v>
      </c>
      <c r="I1483" s="104"/>
      <c r="J1483" s="297"/>
      <c r="K1483" s="298"/>
      <c r="L1483" s="299"/>
      <c r="M1483" s="298"/>
      <c r="N1483" s="297"/>
    </row>
    <row r="1484" spans="1:14" ht="12.75">
      <c r="A1484" s="333" t="s">
        <v>617</v>
      </c>
      <c r="B1484" s="122">
        <v>1690</v>
      </c>
      <c r="C1484" s="117">
        <v>1690</v>
      </c>
      <c r="D1484" s="123">
        <v>150.75825156110614</v>
      </c>
      <c r="E1484" s="117">
        <v>0</v>
      </c>
      <c r="F1484" s="334">
        <v>0</v>
      </c>
      <c r="I1484" s="109"/>
      <c r="J1484" s="293"/>
      <c r="K1484" s="294"/>
      <c r="L1484" s="295"/>
      <c r="M1484" s="294"/>
      <c r="N1484" s="296"/>
    </row>
    <row r="1485" spans="1:14" ht="12.75">
      <c r="A1485" s="333" t="s">
        <v>618</v>
      </c>
      <c r="B1485" s="122">
        <v>455</v>
      </c>
      <c r="C1485" s="117">
        <v>455</v>
      </c>
      <c r="D1485" s="123">
        <v>103.95247886680374</v>
      </c>
      <c r="E1485" s="117">
        <v>0</v>
      </c>
      <c r="F1485" s="334">
        <v>0</v>
      </c>
      <c r="I1485" s="104"/>
      <c r="J1485" s="297"/>
      <c r="K1485" s="298"/>
      <c r="L1485" s="299"/>
      <c r="M1485" s="298"/>
      <c r="N1485" s="297"/>
    </row>
    <row r="1486" spans="1:14" ht="12.75">
      <c r="A1486" s="111" t="s">
        <v>619</v>
      </c>
      <c r="B1486" s="358">
        <v>849</v>
      </c>
      <c r="C1486" s="387">
        <v>849</v>
      </c>
      <c r="D1486" s="394">
        <v>179.34093789607098</v>
      </c>
      <c r="E1486" s="387">
        <v>0</v>
      </c>
      <c r="F1486" s="396">
        <v>0</v>
      </c>
      <c r="I1486" s="109"/>
      <c r="J1486" s="370"/>
      <c r="K1486" s="361"/>
      <c r="L1486" s="371"/>
      <c r="M1486" s="361"/>
      <c r="N1486" s="372"/>
    </row>
    <row r="1487" spans="1:14" ht="12.75">
      <c r="A1487" s="112" t="s">
        <v>620</v>
      </c>
      <c r="B1487" s="358"/>
      <c r="C1487" s="387"/>
      <c r="D1487" s="394"/>
      <c r="E1487" s="387"/>
      <c r="F1487" s="396"/>
      <c r="I1487" s="109"/>
      <c r="J1487" s="370"/>
      <c r="K1487" s="361"/>
      <c r="L1487" s="371"/>
      <c r="M1487" s="361"/>
      <c r="N1487" s="372"/>
    </row>
    <row r="1488" spans="1:14" ht="12.75">
      <c r="A1488" s="112" t="s">
        <v>621</v>
      </c>
      <c r="B1488" s="358"/>
      <c r="C1488" s="387"/>
      <c r="D1488" s="394"/>
      <c r="E1488" s="387"/>
      <c r="F1488" s="396"/>
      <c r="I1488" s="109"/>
      <c r="J1488" s="370"/>
      <c r="K1488" s="361"/>
      <c r="L1488" s="371"/>
      <c r="M1488" s="361"/>
      <c r="N1488" s="372"/>
    </row>
    <row r="1489" spans="1:14" ht="12.75">
      <c r="A1489" s="112" t="s">
        <v>622</v>
      </c>
      <c r="B1489" s="358"/>
      <c r="C1489" s="387"/>
      <c r="D1489" s="394"/>
      <c r="E1489" s="387"/>
      <c r="F1489" s="396"/>
      <c r="I1489" s="109"/>
      <c r="J1489" s="370"/>
      <c r="K1489" s="361"/>
      <c r="L1489" s="371"/>
      <c r="M1489" s="361"/>
      <c r="N1489" s="372"/>
    </row>
    <row r="1490" spans="1:14" ht="12.75">
      <c r="A1490" s="113" t="s">
        <v>623</v>
      </c>
      <c r="B1490" s="358"/>
      <c r="C1490" s="387"/>
      <c r="D1490" s="394"/>
      <c r="E1490" s="387"/>
      <c r="F1490" s="396"/>
      <c r="I1490" s="109"/>
      <c r="J1490" s="370"/>
      <c r="K1490" s="361"/>
      <c r="L1490" s="371"/>
      <c r="M1490" s="361"/>
      <c r="N1490" s="372"/>
    </row>
    <row r="1491" spans="1:14" ht="12.75">
      <c r="A1491" s="333" t="s">
        <v>624</v>
      </c>
      <c r="B1491" s="122">
        <v>232.577</v>
      </c>
      <c r="C1491" s="117">
        <v>232.577</v>
      </c>
      <c r="D1491" s="123">
        <v>262.5022573363431</v>
      </c>
      <c r="E1491" s="117">
        <v>0</v>
      </c>
      <c r="F1491" s="334">
        <v>0</v>
      </c>
      <c r="I1491" s="104"/>
      <c r="J1491" s="297"/>
      <c r="K1491" s="298"/>
      <c r="L1491" s="299"/>
      <c r="M1491" s="298"/>
      <c r="N1491" s="297"/>
    </row>
    <row r="1492" spans="1:14" ht="12.75">
      <c r="A1492" s="333" t="s">
        <v>625</v>
      </c>
      <c r="B1492" s="122">
        <v>35</v>
      </c>
      <c r="C1492" s="117">
        <v>35</v>
      </c>
      <c r="D1492" s="123">
        <v>154.86725663716814</v>
      </c>
      <c r="E1492" s="117">
        <v>0</v>
      </c>
      <c r="F1492" s="334">
        <v>0</v>
      </c>
      <c r="I1492" s="109"/>
      <c r="J1492" s="293"/>
      <c r="K1492" s="294"/>
      <c r="L1492" s="295"/>
      <c r="M1492" s="294"/>
      <c r="N1492" s="296"/>
    </row>
    <row r="1493" spans="1:14" ht="12.75">
      <c r="A1493" s="333" t="s">
        <v>626</v>
      </c>
      <c r="B1493" s="122">
        <v>1472</v>
      </c>
      <c r="C1493" s="117">
        <v>1472</v>
      </c>
      <c r="D1493" s="123">
        <v>287.443858621363</v>
      </c>
      <c r="E1493" s="117">
        <v>0</v>
      </c>
      <c r="F1493" s="334">
        <v>0</v>
      </c>
      <c r="I1493" s="104"/>
      <c r="J1493" s="297"/>
      <c r="K1493" s="298"/>
      <c r="L1493" s="299"/>
      <c r="M1493" s="298"/>
      <c r="N1493" s="297"/>
    </row>
    <row r="1494" spans="1:14" ht="12.75">
      <c r="A1494" s="333" t="s">
        <v>627</v>
      </c>
      <c r="B1494" s="122">
        <v>2829.6</v>
      </c>
      <c r="C1494" s="117">
        <v>2829.6</v>
      </c>
      <c r="D1494" s="123">
        <v>175.47906976744184</v>
      </c>
      <c r="E1494" s="117">
        <v>0</v>
      </c>
      <c r="F1494" s="334">
        <v>0</v>
      </c>
      <c r="I1494" s="109"/>
      <c r="J1494" s="293"/>
      <c r="K1494" s="294"/>
      <c r="L1494" s="295"/>
      <c r="M1494" s="294"/>
      <c r="N1494" s="296"/>
    </row>
    <row r="1495" spans="1:14" ht="12.75">
      <c r="A1495" s="333" t="s">
        <v>628</v>
      </c>
      <c r="B1495" s="122">
        <v>249</v>
      </c>
      <c r="C1495" s="117">
        <v>249</v>
      </c>
      <c r="D1495" s="123">
        <v>20.70341731105014</v>
      </c>
      <c r="E1495" s="117">
        <v>0</v>
      </c>
      <c r="F1495" s="334">
        <v>0</v>
      </c>
      <c r="I1495" s="104"/>
      <c r="J1495" s="297"/>
      <c r="K1495" s="298"/>
      <c r="L1495" s="299"/>
      <c r="M1495" s="298"/>
      <c r="N1495" s="297"/>
    </row>
    <row r="1496" spans="1:14" ht="12.75">
      <c r="A1496" s="111" t="s">
        <v>629</v>
      </c>
      <c r="B1496" s="122">
        <v>0</v>
      </c>
      <c r="C1496" s="117">
        <v>0</v>
      </c>
      <c r="D1496" s="124">
        <v>0</v>
      </c>
      <c r="E1496" s="117">
        <v>0</v>
      </c>
      <c r="F1496" s="334">
        <v>0</v>
      </c>
      <c r="I1496" s="109"/>
      <c r="J1496" s="293"/>
      <c r="K1496" s="294"/>
      <c r="L1496" s="300"/>
      <c r="M1496" s="294"/>
      <c r="N1496" s="296"/>
    </row>
    <row r="1497" spans="1:14" ht="13.5" thickBot="1">
      <c r="A1497" s="338" t="s">
        <v>630</v>
      </c>
      <c r="B1497" s="339"/>
      <c r="C1497" s="340">
        <f>SUM(C1049:C1496)</f>
        <v>342053.896</v>
      </c>
      <c r="D1497" s="340"/>
      <c r="E1497" s="340">
        <f>SUM(E1049:E1496)</f>
        <v>6584</v>
      </c>
      <c r="F1497" s="341">
        <f>SUM(F1049:F1496)</f>
        <v>10450</v>
      </c>
      <c r="I1497" s="287"/>
      <c r="J1497" s="296"/>
      <c r="K1497" s="296"/>
      <c r="L1497" s="296"/>
      <c r="M1497" s="296"/>
      <c r="N1497" s="296"/>
    </row>
    <row r="1498" spans="1:14" ht="12.75">
      <c r="A1498" s="316"/>
      <c r="B1498" s="317"/>
      <c r="C1498" s="317"/>
      <c r="D1498" s="316"/>
      <c r="E1498" s="316"/>
      <c r="F1498" s="316"/>
      <c r="I1498" s="55"/>
      <c r="J1498" s="55"/>
      <c r="K1498" s="54"/>
      <c r="L1498" s="54"/>
      <c r="M1498" s="54"/>
      <c r="N1498" s="54"/>
    </row>
    <row r="1499" spans="1:14" ht="15">
      <c r="A1499" s="323" t="s">
        <v>641</v>
      </c>
      <c r="B1499" s="342"/>
      <c r="C1499" s="342"/>
      <c r="D1499" s="342"/>
      <c r="E1499" s="342"/>
      <c r="F1499" s="342"/>
      <c r="I1499" s="55"/>
      <c r="J1499" s="55"/>
      <c r="K1499" s="54"/>
      <c r="L1499" s="54"/>
      <c r="M1499" s="54"/>
      <c r="N1499" s="54"/>
    </row>
    <row r="1500" spans="1:14" ht="13.5" thickBot="1">
      <c r="A1500" s="343"/>
      <c r="B1500" s="344" t="s">
        <v>642</v>
      </c>
      <c r="C1500" s="345"/>
      <c r="D1500" s="346"/>
      <c r="E1500" s="347"/>
      <c r="F1500" s="347"/>
      <c r="I1500" s="55"/>
      <c r="J1500" s="55"/>
      <c r="K1500" s="54"/>
      <c r="L1500" s="54"/>
      <c r="M1500" s="54"/>
      <c r="N1500" s="54"/>
    </row>
    <row r="1501" spans="1:14" ht="93" customHeight="1">
      <c r="A1501" s="348" t="s">
        <v>632</v>
      </c>
      <c r="B1501" s="348" t="s">
        <v>643</v>
      </c>
      <c r="C1501" s="348" t="s">
        <v>644</v>
      </c>
      <c r="D1501" s="348" t="s">
        <v>645</v>
      </c>
      <c r="E1501" s="348" t="s">
        <v>646</v>
      </c>
      <c r="F1501" s="349" t="s">
        <v>647</v>
      </c>
      <c r="I1501" s="301"/>
      <c r="J1501" s="288"/>
      <c r="K1501" s="288"/>
      <c r="L1501" s="288"/>
      <c r="M1501" s="23"/>
      <c r="N150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   <c r="E1502" s="387">
        <v>106.25752508361204</v>
      </c>
      <c r="F1502" s="388">
        <v>32.919732441471574</v>
      </c>
      <c r="I1502" s="289"/>
      <c r="J1502" s="362"/>
      <c r="K1502" s="362"/>
      <c r="L1502" s="362"/>
      <c r="M1502" s="363"/>
      <c r="N1502" s="363"/>
    </row>
    <row r="1503" spans="1:14" ht="12.75">
      <c r="A1503" s="351" t="s">
        <v>184</v>
      </c>
      <c r="B1503" s="358"/>
      <c r="C1503" s="358"/>
      <c r="D1503" s="358"/>
      <c r="E1503" s="387"/>
      <c r="F1503" s="388"/>
      <c r="I1503" s="289"/>
      <c r="J1503" s="362"/>
      <c r="K1503" s="362"/>
      <c r="L1503" s="362"/>
      <c r="M1503" s="363"/>
      <c r="N1503" s="363"/>
    </row>
    <row r="1504" spans="1:14" ht="12.75">
      <c r="A1504" s="351" t="s">
        <v>185</v>
      </c>
      <c r="B1504" s="358"/>
      <c r="C1504" s="358"/>
      <c r="D1504" s="358"/>
      <c r="E1504" s="387"/>
      <c r="F1504" s="388"/>
      <c r="I1504" s="289"/>
      <c r="J1504" s="362"/>
      <c r="K1504" s="362"/>
      <c r="L1504" s="362"/>
      <c r="M1504" s="363"/>
      <c r="N1504" s="363"/>
    </row>
    <row r="1505" spans="1:14" ht="12.75">
      <c r="A1505" s="351" t="s">
        <v>186</v>
      </c>
      <c r="B1505" s="358"/>
      <c r="C1505" s="358"/>
      <c r="D1505" s="358"/>
      <c r="E1505" s="387"/>
      <c r="F1505" s="388"/>
      <c r="I1505" s="289"/>
      <c r="J1505" s="362"/>
      <c r="K1505" s="362"/>
      <c r="L1505" s="362"/>
      <c r="M1505" s="363"/>
      <c r="N1505" s="363"/>
    </row>
    <row r="1506" spans="1:14" ht="12.75">
      <c r="A1506" s="351" t="s">
        <v>187</v>
      </c>
      <c r="B1506" s="358"/>
      <c r="C1506" s="358"/>
      <c r="D1506" s="358"/>
      <c r="E1506" s="387"/>
      <c r="F1506" s="388"/>
      <c r="I1506" s="289"/>
      <c r="J1506" s="362"/>
      <c r="K1506" s="362"/>
      <c r="L1506" s="362"/>
      <c r="M1506" s="363"/>
      <c r="N1506" s="363"/>
    </row>
    <row r="1507" spans="1:14" ht="12.75">
      <c r="A1507" s="351" t="s">
        <v>188</v>
      </c>
      <c r="B1507" s="358"/>
      <c r="C1507" s="358"/>
      <c r="D1507" s="358"/>
      <c r="E1507" s="387"/>
      <c r="F1507" s="388"/>
      <c r="I1507" s="289"/>
      <c r="J1507" s="362"/>
      <c r="K1507" s="362"/>
      <c r="L1507" s="362"/>
      <c r="M1507" s="363"/>
      <c r="N1507" s="363"/>
    </row>
    <row r="1508" spans="1:14" ht="12.75">
      <c r="A1508" s="351" t="s">
        <v>189</v>
      </c>
      <c r="B1508" s="358"/>
      <c r="C1508" s="358"/>
      <c r="D1508" s="358"/>
      <c r="E1508" s="387"/>
      <c r="F1508" s="388"/>
      <c r="I1508" s="289"/>
      <c r="J1508" s="362"/>
      <c r="K1508" s="362"/>
      <c r="L1508" s="362"/>
      <c r="M1508" s="363"/>
      <c r="N1508" s="363"/>
    </row>
    <row r="1509" spans="1:14" ht="12.75">
      <c r="A1509" s="351" t="s">
        <v>190</v>
      </c>
      <c r="B1509" s="358"/>
      <c r="C1509" s="358"/>
      <c r="D1509" s="358"/>
      <c r="E1509" s="387"/>
      <c r="F1509" s="388"/>
      <c r="I1509" s="289"/>
      <c r="J1509" s="362"/>
      <c r="K1509" s="362"/>
      <c r="L1509" s="362"/>
      <c r="M1509" s="363"/>
      <c r="N1509" s="363"/>
    </row>
    <row r="1510" spans="1:14" ht="12.75">
      <c r="A1510" s="351" t="s">
        <v>191</v>
      </c>
      <c r="B1510" s="358"/>
      <c r="C1510" s="358"/>
      <c r="D1510" s="358"/>
      <c r="E1510" s="387"/>
      <c r="F1510" s="388"/>
      <c r="I1510" s="289"/>
      <c r="J1510" s="362"/>
      <c r="K1510" s="362"/>
      <c r="L1510" s="362"/>
      <c r="M1510" s="363"/>
      <c r="N1510" s="363"/>
    </row>
    <row r="1511" spans="1:14" ht="12.75">
      <c r="A1511" s="352" t="s">
        <v>192</v>
      </c>
      <c r="B1511" s="358"/>
      <c r="C1511" s="358"/>
      <c r="D1511" s="358"/>
      <c r="E1511" s="387"/>
      <c r="F1511" s="388"/>
      <c r="I1511" s="289"/>
      <c r="J1511" s="362"/>
      <c r="K1511" s="362"/>
      <c r="L1511" s="362"/>
      <c r="M1511" s="363"/>
      <c r="N1511" s="363"/>
    </row>
    <row r="1512" spans="1:14" ht="12.75">
      <c r="A1512" s="353" t="s">
        <v>193</v>
      </c>
      <c r="B1512" s="122">
        <v>202</v>
      </c>
      <c r="C1512" s="122"/>
      <c r="D1512" s="122">
        <v>13063</v>
      </c>
      <c r="E1512" s="117">
        <v>58.316964285714285</v>
      </c>
      <c r="F1512" s="118">
        <v>17.544642857142858</v>
      </c>
      <c r="I1512" s="109"/>
      <c r="J1512" s="296"/>
      <c r="K1512" s="296"/>
      <c r="L1512" s="296"/>
      <c r="M1512" s="294"/>
      <c r="N1512" s="294"/>
    </row>
    <row r="1513" spans="1:14" ht="12.75">
      <c r="A1513" s="114" t="s">
        <v>194</v>
      </c>
      <c r="B1513" s="358">
        <v>202</v>
      </c>
      <c r="C1513" s="358"/>
      <c r="D1513" s="358">
        <v>2731</v>
      </c>
      <c r="E1513" s="387">
        <v>302.37777777777774</v>
      </c>
      <c r="F1513" s="388">
        <v>84.68888888888888</v>
      </c>
      <c r="I1513" s="104"/>
      <c r="J1513" s="362"/>
      <c r="K1513" s="362"/>
      <c r="L1513" s="362"/>
      <c r="M1513" s="363"/>
      <c r="N1513" s="363"/>
    </row>
    <row r="1514" spans="1:14" ht="12.75">
      <c r="A1514" s="115" t="s">
        <v>195</v>
      </c>
      <c r="B1514" s="358"/>
      <c r="C1514" s="358"/>
      <c r="D1514" s="358"/>
      <c r="E1514" s="387"/>
      <c r="F1514" s="388"/>
      <c r="I1514" s="104"/>
      <c r="J1514" s="362"/>
      <c r="K1514" s="362"/>
      <c r="L1514" s="362"/>
      <c r="M1514" s="363"/>
      <c r="N1514" s="363"/>
    </row>
    <row r="1515" spans="1:14" ht="12.75">
      <c r="A1515" s="115" t="s">
        <v>196</v>
      </c>
      <c r="B1515" s="358"/>
      <c r="C1515" s="358"/>
      <c r="D1515" s="358"/>
      <c r="E1515" s="387"/>
      <c r="F1515" s="388"/>
      <c r="I1515" s="104"/>
      <c r="J1515" s="362"/>
      <c r="K1515" s="362"/>
      <c r="L1515" s="362"/>
      <c r="M1515" s="363"/>
      <c r="N1515" s="363"/>
    </row>
    <row r="1516" spans="1:14" ht="12.75">
      <c r="A1516" s="115" t="s">
        <v>197</v>
      </c>
      <c r="B1516" s="358"/>
      <c r="C1516" s="358"/>
      <c r="D1516" s="358"/>
      <c r="E1516" s="387"/>
      <c r="F1516" s="388"/>
      <c r="I1516" s="104"/>
      <c r="J1516" s="362"/>
      <c r="K1516" s="362"/>
      <c r="L1516" s="362"/>
      <c r="M1516" s="363"/>
      <c r="N1516" s="363"/>
    </row>
    <row r="1517" spans="1:14" ht="12.75">
      <c r="A1517" s="115" t="s">
        <v>198</v>
      </c>
      <c r="B1517" s="358"/>
      <c r="C1517" s="358"/>
      <c r="D1517" s="358"/>
      <c r="E1517" s="387"/>
      <c r="F1517" s="388"/>
      <c r="I1517" s="104"/>
      <c r="J1517" s="362"/>
      <c r="K1517" s="362"/>
      <c r="L1517" s="362"/>
      <c r="M1517" s="363"/>
      <c r="N1517" s="363"/>
    </row>
    <row r="1518" spans="1:14" ht="12.75">
      <c r="A1518" s="116" t="s">
        <v>199</v>
      </c>
      <c r="B1518" s="358"/>
      <c r="C1518" s="358"/>
      <c r="D1518" s="358"/>
      <c r="E1518" s="387"/>
      <c r="F1518" s="388"/>
      <c r="I1518" s="104"/>
      <c r="J1518" s="362"/>
      <c r="K1518" s="362"/>
      <c r="L1518" s="362"/>
      <c r="M1518" s="363"/>
      <c r="N1518" s="363"/>
    </row>
    <row r="1519" spans="1:14" ht="12.75">
      <c r="A1519" s="353" t="s">
        <v>200</v>
      </c>
      <c r="B1519" s="122">
        <v>202</v>
      </c>
      <c r="C1519" s="122"/>
      <c r="D1519" s="122">
        <v>28</v>
      </c>
      <c r="E1519" s="117">
        <v>14</v>
      </c>
      <c r="F1519" s="118">
        <v>42.5</v>
      </c>
      <c r="I1519" s="109"/>
      <c r="J1519" s="296"/>
      <c r="K1519" s="296"/>
      <c r="L1519" s="296"/>
      <c r="M1519" s="294"/>
      <c r="N1519" s="294"/>
    </row>
    <row r="1520" spans="1:14" ht="12.75">
      <c r="A1520" s="114" t="s">
        <v>201</v>
      </c>
      <c r="B1520" s="358">
        <v>202</v>
      </c>
      <c r="C1520" s="358"/>
      <c r="D1520" s="358">
        <v>29550</v>
      </c>
      <c r="E1520" s="387">
        <v>119.15322580645162</v>
      </c>
      <c r="F1520" s="388">
        <v>32.681451612903224</v>
      </c>
      <c r="I1520" s="104"/>
      <c r="J1520" s="362"/>
      <c r="K1520" s="362"/>
      <c r="L1520" s="362"/>
      <c r="M1520" s="363"/>
      <c r="N1520" s="363"/>
    </row>
    <row r="1521" spans="1:14" ht="12.75">
      <c r="A1521" s="115" t="s">
        <v>202</v>
      </c>
      <c r="B1521" s="358"/>
      <c r="C1521" s="358"/>
      <c r="D1521" s="358"/>
      <c r="E1521" s="387"/>
      <c r="F1521" s="388"/>
      <c r="I1521" s="104"/>
      <c r="J1521" s="362"/>
      <c r="K1521" s="362"/>
      <c r="L1521" s="362"/>
      <c r="M1521" s="363"/>
      <c r="N1521" s="363"/>
    </row>
    <row r="1522" spans="1:14" ht="12.75">
      <c r="A1522" s="115" t="s">
        <v>203</v>
      </c>
      <c r="B1522" s="358"/>
      <c r="C1522" s="358"/>
      <c r="D1522" s="358"/>
      <c r="E1522" s="387"/>
      <c r="F1522" s="388"/>
      <c r="I1522" s="104"/>
      <c r="J1522" s="362"/>
      <c r="K1522" s="362"/>
      <c r="L1522" s="362"/>
      <c r="M1522" s="363"/>
      <c r="N1522" s="363"/>
    </row>
    <row r="1523" spans="1:14" ht="12.75">
      <c r="A1523" s="115" t="s">
        <v>204</v>
      </c>
      <c r="B1523" s="358"/>
      <c r="C1523" s="358"/>
      <c r="D1523" s="358"/>
      <c r="E1523" s="387"/>
      <c r="F1523" s="388"/>
      <c r="I1523" s="104"/>
      <c r="J1523" s="362"/>
      <c r="K1523" s="362"/>
      <c r="L1523" s="362"/>
      <c r="M1523" s="363"/>
      <c r="N1523" s="363"/>
    </row>
    <row r="1524" spans="1:14" ht="12.75">
      <c r="A1524" s="115" t="s">
        <v>205</v>
      </c>
      <c r="B1524" s="358"/>
      <c r="C1524" s="358"/>
      <c r="D1524" s="358"/>
      <c r="E1524" s="387"/>
      <c r="F1524" s="388"/>
      <c r="I1524" s="104"/>
      <c r="J1524" s="362"/>
      <c r="K1524" s="362"/>
      <c r="L1524" s="362"/>
      <c r="M1524" s="363"/>
      <c r="N1524" s="363"/>
    </row>
    <row r="1525" spans="1:14" ht="12.75">
      <c r="A1525" s="115" t="s">
        <v>206</v>
      </c>
      <c r="B1525" s="358"/>
      <c r="C1525" s="358"/>
      <c r="D1525" s="358"/>
      <c r="E1525" s="387"/>
      <c r="F1525" s="388"/>
      <c r="I1525" s="104"/>
      <c r="J1525" s="362"/>
      <c r="K1525" s="362"/>
      <c r="L1525" s="362"/>
      <c r="M1525" s="363"/>
      <c r="N1525" s="363"/>
    </row>
    <row r="1526" spans="1:14" ht="12.75">
      <c r="A1526" s="115" t="s">
        <v>207</v>
      </c>
      <c r="B1526" s="358"/>
      <c r="C1526" s="358"/>
      <c r="D1526" s="358"/>
      <c r="E1526" s="387"/>
      <c r="F1526" s="388"/>
      <c r="I1526" s="104"/>
      <c r="J1526" s="362"/>
      <c r="K1526" s="362"/>
      <c r="L1526" s="362"/>
      <c r="M1526" s="363"/>
      <c r="N1526" s="363"/>
    </row>
    <row r="1527" spans="1:14" ht="12.75">
      <c r="A1527" s="115" t="s">
        <v>208</v>
      </c>
      <c r="B1527" s="358"/>
      <c r="C1527" s="358"/>
      <c r="D1527" s="358"/>
      <c r="E1527" s="387"/>
      <c r="F1527" s="388"/>
      <c r="I1527" s="104"/>
      <c r="J1527" s="362"/>
      <c r="K1527" s="362"/>
      <c r="L1527" s="362"/>
      <c r="M1527" s="363"/>
      <c r="N1527" s="363"/>
    </row>
    <row r="1528" spans="1:14" ht="12.75">
      <c r="A1528" s="115" t="s">
        <v>209</v>
      </c>
      <c r="B1528" s="358"/>
      <c r="C1528" s="358"/>
      <c r="D1528" s="358"/>
      <c r="E1528" s="387"/>
      <c r="F1528" s="388"/>
      <c r="I1528" s="104"/>
      <c r="J1528" s="362"/>
      <c r="K1528" s="362"/>
      <c r="L1528" s="362"/>
      <c r="M1528" s="363"/>
      <c r="N1528" s="363"/>
    </row>
    <row r="1529" spans="1:14" ht="12.75">
      <c r="A1529" s="115" t="s">
        <v>210</v>
      </c>
      <c r="B1529" s="358"/>
      <c r="C1529" s="358"/>
      <c r="D1529" s="358"/>
      <c r="E1529" s="387"/>
      <c r="F1529" s="388"/>
      <c r="I1529" s="104"/>
      <c r="J1529" s="362"/>
      <c r="K1529" s="362"/>
      <c r="L1529" s="362"/>
      <c r="M1529" s="363"/>
      <c r="N1529" s="363"/>
    </row>
    <row r="1530" spans="1:14" ht="12.75">
      <c r="A1530" s="116" t="s">
        <v>211</v>
      </c>
      <c r="B1530" s="358"/>
      <c r="C1530" s="358"/>
      <c r="D1530" s="358"/>
      <c r="E1530" s="387"/>
      <c r="F1530" s="388"/>
      <c r="I1530" s="104"/>
      <c r="J1530" s="362"/>
      <c r="K1530" s="362"/>
      <c r="L1530" s="362"/>
      <c r="M1530" s="363"/>
      <c r="N1530" s="363"/>
    </row>
    <row r="1531" spans="1:14" ht="12.75">
      <c r="A1531" s="114" t="s">
        <v>212</v>
      </c>
      <c r="B1531" s="358">
        <v>202</v>
      </c>
      <c r="C1531" s="358"/>
      <c r="D1531" s="358">
        <v>62465</v>
      </c>
      <c r="E1531" s="387">
        <v>112.75270758122744</v>
      </c>
      <c r="F1531" s="388">
        <v>32.97111913357401</v>
      </c>
      <c r="I1531" s="109"/>
      <c r="J1531" s="360"/>
      <c r="K1531" s="360"/>
      <c r="L1531" s="360"/>
      <c r="M1531" s="361"/>
      <c r="N1531" s="361"/>
    </row>
    <row r="1532" spans="1:14" ht="12.75">
      <c r="A1532" s="115" t="s">
        <v>213</v>
      </c>
      <c r="B1532" s="358"/>
      <c r="C1532" s="358"/>
      <c r="D1532" s="358"/>
      <c r="E1532" s="387"/>
      <c r="F1532" s="388"/>
      <c r="I1532" s="109"/>
      <c r="J1532" s="360"/>
      <c r="K1532" s="360"/>
      <c r="L1532" s="360"/>
      <c r="M1532" s="361"/>
      <c r="N1532" s="361"/>
    </row>
    <row r="1533" spans="1:14" ht="12.75">
      <c r="A1533" s="115" t="s">
        <v>214</v>
      </c>
      <c r="B1533" s="358"/>
      <c r="C1533" s="358"/>
      <c r="D1533" s="358"/>
      <c r="E1533" s="387"/>
      <c r="F1533" s="388"/>
      <c r="I1533" s="109"/>
      <c r="J1533" s="360"/>
      <c r="K1533" s="360"/>
      <c r="L1533" s="360"/>
      <c r="M1533" s="361"/>
      <c r="N1533" s="361"/>
    </row>
    <row r="1534" spans="1:14" ht="12.75">
      <c r="A1534" s="115" t="s">
        <v>215</v>
      </c>
      <c r="B1534" s="358"/>
      <c r="C1534" s="358"/>
      <c r="D1534" s="358"/>
      <c r="E1534" s="387"/>
      <c r="F1534" s="388"/>
      <c r="I1534" s="109"/>
      <c r="J1534" s="360"/>
      <c r="K1534" s="360"/>
      <c r="L1534" s="360"/>
      <c r="M1534" s="361"/>
      <c r="N1534" s="361"/>
    </row>
    <row r="1535" spans="1:14" ht="12.75">
      <c r="A1535" s="115" t="s">
        <v>216</v>
      </c>
      <c r="B1535" s="358"/>
      <c r="C1535" s="358"/>
      <c r="D1535" s="358"/>
      <c r="E1535" s="387"/>
      <c r="F1535" s="388"/>
      <c r="I1535" s="109"/>
      <c r="J1535" s="360"/>
      <c r="K1535" s="360"/>
      <c r="L1535" s="360"/>
      <c r="M1535" s="361"/>
      <c r="N1535" s="361"/>
    </row>
    <row r="1536" spans="1:14" ht="12.75">
      <c r="A1536" s="115" t="s">
        <v>217</v>
      </c>
      <c r="B1536" s="358"/>
      <c r="C1536" s="358"/>
      <c r="D1536" s="358"/>
      <c r="E1536" s="387"/>
      <c r="F1536" s="388"/>
      <c r="I1536" s="109"/>
      <c r="J1536" s="360"/>
      <c r="K1536" s="360"/>
      <c r="L1536" s="360"/>
      <c r="M1536" s="361"/>
      <c r="N1536" s="361"/>
    </row>
    <row r="1537" spans="1:14" ht="12.75">
      <c r="A1537" s="115" t="s">
        <v>218</v>
      </c>
      <c r="B1537" s="358"/>
      <c r="C1537" s="358"/>
      <c r="D1537" s="358"/>
      <c r="E1537" s="387"/>
      <c r="F1537" s="388"/>
      <c r="I1537" s="109"/>
      <c r="J1537" s="360"/>
      <c r="K1537" s="360"/>
      <c r="L1537" s="360"/>
      <c r="M1537" s="361"/>
      <c r="N1537" s="361"/>
    </row>
    <row r="1538" spans="1:14" ht="12.75">
      <c r="A1538" s="115" t="s">
        <v>219</v>
      </c>
      <c r="B1538" s="358"/>
      <c r="C1538" s="358"/>
      <c r="D1538" s="358"/>
      <c r="E1538" s="387"/>
      <c r="F1538" s="388"/>
      <c r="I1538" s="109"/>
      <c r="J1538" s="360"/>
      <c r="K1538" s="360"/>
      <c r="L1538" s="360"/>
      <c r="M1538" s="361"/>
      <c r="N1538" s="361"/>
    </row>
    <row r="1539" spans="1:14" ht="12.75">
      <c r="A1539" s="115" t="s">
        <v>220</v>
      </c>
      <c r="B1539" s="358"/>
      <c r="C1539" s="358"/>
      <c r="D1539" s="358"/>
      <c r="E1539" s="387"/>
      <c r="F1539" s="388"/>
      <c r="I1539" s="109"/>
      <c r="J1539" s="360"/>
      <c r="K1539" s="360"/>
      <c r="L1539" s="360"/>
      <c r="M1539" s="361"/>
      <c r="N1539" s="361"/>
    </row>
    <row r="1540" spans="1:14" ht="12.75">
      <c r="A1540" s="115" t="s">
        <v>221</v>
      </c>
      <c r="B1540" s="358"/>
      <c r="C1540" s="358"/>
      <c r="D1540" s="358"/>
      <c r="E1540" s="387"/>
      <c r="F1540" s="388"/>
      <c r="I1540" s="109"/>
      <c r="J1540" s="360"/>
      <c r="K1540" s="360"/>
      <c r="L1540" s="360"/>
      <c r="M1540" s="361"/>
      <c r="N1540" s="361"/>
    </row>
    <row r="1541" spans="1:14" ht="12.75">
      <c r="A1541" s="115" t="s">
        <v>222</v>
      </c>
      <c r="B1541" s="358"/>
      <c r="C1541" s="358"/>
      <c r="D1541" s="358"/>
      <c r="E1541" s="387"/>
      <c r="F1541" s="388"/>
      <c r="I1541" s="109"/>
      <c r="J1541" s="360"/>
      <c r="K1541" s="360"/>
      <c r="L1541" s="360"/>
      <c r="M1541" s="361"/>
      <c r="N1541" s="361"/>
    </row>
    <row r="1542" spans="1:14" ht="12.75">
      <c r="A1542" s="115" t="s">
        <v>223</v>
      </c>
      <c r="B1542" s="358"/>
      <c r="C1542" s="358"/>
      <c r="D1542" s="358"/>
      <c r="E1542" s="387"/>
      <c r="F1542" s="388"/>
      <c r="I1542" s="109"/>
      <c r="J1542" s="360"/>
      <c r="K1542" s="360"/>
      <c r="L1542" s="360"/>
      <c r="M1542" s="361"/>
      <c r="N1542" s="361"/>
    </row>
    <row r="1543" spans="1:14" ht="12.75">
      <c r="A1543" s="115" t="s">
        <v>224</v>
      </c>
      <c r="B1543" s="358"/>
      <c r="C1543" s="358"/>
      <c r="D1543" s="358"/>
      <c r="E1543" s="387"/>
      <c r="F1543" s="388"/>
      <c r="I1543" s="109"/>
      <c r="J1543" s="360"/>
      <c r="K1543" s="360"/>
      <c r="L1543" s="360"/>
      <c r="M1543" s="361"/>
      <c r="N1543" s="361"/>
    </row>
    <row r="1544" spans="1:14" ht="12.75">
      <c r="A1544" s="115" t="s">
        <v>225</v>
      </c>
      <c r="B1544" s="358"/>
      <c r="C1544" s="358"/>
      <c r="D1544" s="358"/>
      <c r="E1544" s="387"/>
      <c r="F1544" s="388"/>
      <c r="I1544" s="109"/>
      <c r="J1544" s="360"/>
      <c r="K1544" s="360"/>
      <c r="L1544" s="360"/>
      <c r="M1544" s="361"/>
      <c r="N1544" s="361"/>
    </row>
    <row r="1545" spans="1:14" ht="12.75">
      <c r="A1545" s="115" t="s">
        <v>226</v>
      </c>
      <c r="B1545" s="358"/>
      <c r="C1545" s="358"/>
      <c r="D1545" s="358"/>
      <c r="E1545" s="387"/>
      <c r="F1545" s="388"/>
      <c r="I1545" s="109"/>
      <c r="J1545" s="360"/>
      <c r="K1545" s="360"/>
      <c r="L1545" s="360"/>
      <c r="M1545" s="361"/>
      <c r="N1545" s="361"/>
    </row>
    <row r="1546" spans="1:14" ht="12.75">
      <c r="A1546" s="116" t="s">
        <v>227</v>
      </c>
      <c r="B1546" s="358"/>
      <c r="C1546" s="358"/>
      <c r="D1546" s="358"/>
      <c r="E1546" s="387"/>
      <c r="F1546" s="388"/>
      <c r="I1546" s="109"/>
      <c r="J1546" s="360"/>
      <c r="K1546" s="360"/>
      <c r="L1546" s="360"/>
      <c r="M1546" s="361"/>
      <c r="N1546" s="361"/>
    </row>
    <row r="1547" spans="1:14" ht="12.75">
      <c r="A1547" s="114" t="s">
        <v>228</v>
      </c>
      <c r="B1547" s="358">
        <v>202</v>
      </c>
      <c r="C1547" s="358"/>
      <c r="D1547" s="358">
        <v>25474</v>
      </c>
      <c r="E1547" s="387">
        <v>116.85321100917432</v>
      </c>
      <c r="F1547" s="388">
        <v>33.472477064220186</v>
      </c>
      <c r="I1547" s="104"/>
      <c r="J1547" s="362"/>
      <c r="K1547" s="362"/>
      <c r="L1547" s="362"/>
      <c r="M1547" s="363"/>
      <c r="N1547" s="363"/>
    </row>
    <row r="1548" spans="1:14" ht="12.75">
      <c r="A1548" s="115" t="s">
        <v>229</v>
      </c>
      <c r="B1548" s="358"/>
      <c r="C1548" s="358"/>
      <c r="D1548" s="358"/>
      <c r="E1548" s="387"/>
      <c r="F1548" s="388"/>
      <c r="I1548" s="104"/>
      <c r="J1548" s="362"/>
      <c r="K1548" s="362"/>
      <c r="L1548" s="362"/>
      <c r="M1548" s="363"/>
      <c r="N1548" s="363"/>
    </row>
    <row r="1549" spans="1:14" ht="12.75">
      <c r="A1549" s="115" t="s">
        <v>230</v>
      </c>
      <c r="B1549" s="358"/>
      <c r="C1549" s="358"/>
      <c r="D1549" s="358"/>
      <c r="E1549" s="387"/>
      <c r="F1549" s="388"/>
      <c r="I1549" s="104"/>
      <c r="J1549" s="362"/>
      <c r="K1549" s="362"/>
      <c r="L1549" s="362"/>
      <c r="M1549" s="363"/>
      <c r="N1549" s="363"/>
    </row>
    <row r="1550" spans="1:14" ht="12.75">
      <c r="A1550" s="115" t="s">
        <v>231</v>
      </c>
      <c r="B1550" s="358"/>
      <c r="C1550" s="358"/>
      <c r="D1550" s="358"/>
      <c r="E1550" s="387"/>
      <c r="F1550" s="388"/>
      <c r="I1550" s="104"/>
      <c r="J1550" s="362"/>
      <c r="K1550" s="362"/>
      <c r="L1550" s="362"/>
      <c r="M1550" s="363"/>
      <c r="N1550" s="363"/>
    </row>
    <row r="1551" spans="1:14" ht="12.75">
      <c r="A1551" s="115" t="s">
        <v>232</v>
      </c>
      <c r="B1551" s="358"/>
      <c r="C1551" s="358"/>
      <c r="D1551" s="358"/>
      <c r="E1551" s="387"/>
      <c r="F1551" s="388"/>
      <c r="I1551" s="104"/>
      <c r="J1551" s="362"/>
      <c r="K1551" s="362"/>
      <c r="L1551" s="362"/>
      <c r="M1551" s="363"/>
      <c r="N1551" s="363"/>
    </row>
    <row r="1552" spans="1:14" ht="12.75">
      <c r="A1552" s="115" t="s">
        <v>233</v>
      </c>
      <c r="B1552" s="358"/>
      <c r="C1552" s="358"/>
      <c r="D1552" s="358"/>
      <c r="E1552" s="387"/>
      <c r="F1552" s="388"/>
      <c r="I1552" s="104"/>
      <c r="J1552" s="362"/>
      <c r="K1552" s="362"/>
      <c r="L1552" s="362"/>
      <c r="M1552" s="363"/>
      <c r="N1552" s="363"/>
    </row>
    <row r="1553" spans="1:14" ht="12.75">
      <c r="A1553" s="115" t="s">
        <v>234</v>
      </c>
      <c r="B1553" s="358"/>
      <c r="C1553" s="358"/>
      <c r="D1553" s="358"/>
      <c r="E1553" s="387"/>
      <c r="F1553" s="388"/>
      <c r="I1553" s="104"/>
      <c r="J1553" s="362"/>
      <c r="K1553" s="362"/>
      <c r="L1553" s="362"/>
      <c r="M1553" s="363"/>
      <c r="N1553" s="363"/>
    </row>
    <row r="1554" spans="1:14" ht="12.75">
      <c r="A1554" s="116" t="s">
        <v>235</v>
      </c>
      <c r="B1554" s="358"/>
      <c r="C1554" s="358"/>
      <c r="D1554" s="358"/>
      <c r="E1554" s="387"/>
      <c r="F1554" s="388"/>
      <c r="I1554" s="104"/>
      <c r="J1554" s="362"/>
      <c r="K1554" s="362"/>
      <c r="L1554" s="362"/>
      <c r="M1554" s="363"/>
      <c r="N1554" s="363"/>
    </row>
    <row r="1555" spans="1:14" ht="12.75">
      <c r="A1555" s="114" t="s">
        <v>236</v>
      </c>
      <c r="B1555" s="358">
        <v>202</v>
      </c>
      <c r="C1555" s="358"/>
      <c r="D1555" s="358">
        <v>32034</v>
      </c>
      <c r="E1555" s="387">
        <v>129.69230769230768</v>
      </c>
      <c r="F1555" s="388">
        <v>35.32793522267207</v>
      </c>
      <c r="I1555" s="109"/>
      <c r="J1555" s="360"/>
      <c r="K1555" s="360"/>
      <c r="L1555" s="360"/>
      <c r="M1555" s="361"/>
      <c r="N1555" s="361"/>
    </row>
    <row r="1556" spans="1:14" ht="12.75">
      <c r="A1556" s="115" t="s">
        <v>237</v>
      </c>
      <c r="B1556" s="358"/>
      <c r="C1556" s="358"/>
      <c r="D1556" s="358"/>
      <c r="E1556" s="387"/>
      <c r="F1556" s="388"/>
      <c r="I1556" s="109"/>
      <c r="J1556" s="360"/>
      <c r="K1556" s="360"/>
      <c r="L1556" s="360"/>
      <c r="M1556" s="361"/>
      <c r="N1556" s="361"/>
    </row>
    <row r="1557" spans="1:14" ht="12.75">
      <c r="A1557" s="115" t="s">
        <v>238</v>
      </c>
      <c r="B1557" s="358"/>
      <c r="C1557" s="358"/>
      <c r="D1557" s="358"/>
      <c r="E1557" s="387"/>
      <c r="F1557" s="388"/>
      <c r="I1557" s="109"/>
      <c r="J1557" s="360"/>
      <c r="K1557" s="360"/>
      <c r="L1557" s="360"/>
      <c r="M1557" s="361"/>
      <c r="N1557" s="361"/>
    </row>
    <row r="1558" spans="1:14" ht="12.75">
      <c r="A1558" s="115" t="s">
        <v>239</v>
      </c>
      <c r="B1558" s="358"/>
      <c r="C1558" s="358"/>
      <c r="D1558" s="358"/>
      <c r="E1558" s="387"/>
      <c r="F1558" s="388"/>
      <c r="I1558" s="109"/>
      <c r="J1558" s="360"/>
      <c r="K1558" s="360"/>
      <c r="L1558" s="360"/>
      <c r="M1558" s="361"/>
      <c r="N1558" s="361"/>
    </row>
    <row r="1559" spans="1:14" ht="12.75">
      <c r="A1559" s="115" t="s">
        <v>240</v>
      </c>
      <c r="B1559" s="358"/>
      <c r="C1559" s="358"/>
      <c r="D1559" s="358"/>
      <c r="E1559" s="387"/>
      <c r="F1559" s="388"/>
      <c r="I1559" s="109"/>
      <c r="J1559" s="360"/>
      <c r="K1559" s="360"/>
      <c r="L1559" s="360"/>
      <c r="M1559" s="361"/>
      <c r="N1559" s="361"/>
    </row>
    <row r="1560" spans="1:14" ht="12.75">
      <c r="A1560" s="115" t="s">
        <v>241</v>
      </c>
      <c r="B1560" s="358"/>
      <c r="C1560" s="358"/>
      <c r="D1560" s="358"/>
      <c r="E1560" s="387"/>
      <c r="F1560" s="388"/>
      <c r="I1560" s="109"/>
      <c r="J1560" s="360"/>
      <c r="K1560" s="360"/>
      <c r="L1560" s="360"/>
      <c r="M1560" s="361"/>
      <c r="N1560" s="361"/>
    </row>
    <row r="1561" spans="1:14" ht="12.75">
      <c r="A1561" s="115" t="s">
        <v>242</v>
      </c>
      <c r="B1561" s="358"/>
      <c r="C1561" s="358"/>
      <c r="D1561" s="358"/>
      <c r="E1561" s="387"/>
      <c r="F1561" s="388"/>
      <c r="I1561" s="109"/>
      <c r="J1561" s="360"/>
      <c r="K1561" s="360"/>
      <c r="L1561" s="360"/>
      <c r="M1561" s="361"/>
      <c r="N1561" s="361"/>
    </row>
    <row r="1562" spans="1:14" ht="12.75">
      <c r="A1562" s="116" t="s">
        <v>243</v>
      </c>
      <c r="B1562" s="358"/>
      <c r="C1562" s="358"/>
      <c r="D1562" s="358"/>
      <c r="E1562" s="387"/>
      <c r="F1562" s="388"/>
      <c r="I1562" s="109"/>
      <c r="J1562" s="360"/>
      <c r="K1562" s="360"/>
      <c r="L1562" s="360"/>
      <c r="M1562" s="361"/>
      <c r="N1562" s="361"/>
    </row>
    <row r="1563" spans="1:14" ht="12.75">
      <c r="A1563" s="353" t="s">
        <v>244</v>
      </c>
      <c r="B1563" s="122">
        <v>202</v>
      </c>
      <c r="C1563" s="122"/>
      <c r="D1563" s="122">
        <v>9095</v>
      </c>
      <c r="E1563" s="117">
        <v>86.61904761904762</v>
      </c>
      <c r="F1563" s="118">
        <v>22.8</v>
      </c>
      <c r="I1563" s="109"/>
      <c r="J1563" s="296"/>
      <c r="K1563" s="296"/>
      <c r="L1563" s="296"/>
      <c r="M1563" s="294"/>
      <c r="N1563" s="294"/>
    </row>
    <row r="1564" spans="1:14" ht="12.75">
      <c r="A1564" s="354" t="s">
        <v>245</v>
      </c>
      <c r="B1564" s="359">
        <v>202</v>
      </c>
      <c r="C1564" s="359"/>
      <c r="D1564" s="359">
        <v>20298</v>
      </c>
      <c r="E1564" s="359">
        <v>125.29629629629629</v>
      </c>
      <c r="F1564" s="393">
        <v>35.49382716049383</v>
      </c>
      <c r="I1564" s="291"/>
      <c r="J1564" s="366"/>
      <c r="K1564" s="366"/>
      <c r="L1564" s="366"/>
      <c r="M1564" s="366"/>
      <c r="N1564" s="366"/>
    </row>
    <row r="1565" spans="1:14" ht="12.75">
      <c r="A1565" s="355" t="s">
        <v>246</v>
      </c>
      <c r="B1565" s="359"/>
      <c r="C1565" s="359"/>
      <c r="D1565" s="359"/>
      <c r="E1565" s="359"/>
      <c r="F1565" s="393"/>
      <c r="I1565" s="291"/>
      <c r="J1565" s="366"/>
      <c r="K1565" s="366"/>
      <c r="L1565" s="366"/>
      <c r="M1565" s="366"/>
      <c r="N1565" s="366"/>
    </row>
    <row r="1566" spans="1:14" ht="12.75">
      <c r="A1566" s="354" t="s">
        <v>247</v>
      </c>
      <c r="B1566" s="358">
        <v>202</v>
      </c>
      <c r="C1566" s="358"/>
      <c r="D1566" s="358">
        <v>23781</v>
      </c>
      <c r="E1566" s="387">
        <v>289.3654606263302</v>
      </c>
      <c r="F1566" s="388">
        <v>66.76010945576164</v>
      </c>
      <c r="I1566" s="110"/>
      <c r="J1566" s="360"/>
      <c r="K1566" s="360"/>
      <c r="L1566" s="360"/>
      <c r="M1566" s="361"/>
      <c r="N1566" s="361"/>
    </row>
    <row r="1567" spans="1:14" ht="12.75">
      <c r="A1567" s="356" t="s">
        <v>248</v>
      </c>
      <c r="B1567" s="358"/>
      <c r="C1567" s="358"/>
      <c r="D1567" s="358"/>
      <c r="E1567" s="387"/>
      <c r="F1567" s="388"/>
      <c r="I1567" s="110"/>
      <c r="J1567" s="360"/>
      <c r="K1567" s="360"/>
      <c r="L1567" s="360"/>
      <c r="M1567" s="361"/>
      <c r="N1567" s="361"/>
    </row>
    <row r="1568" spans="1:14" ht="12.75">
      <c r="A1568" s="115" t="s">
        <v>249</v>
      </c>
      <c r="B1568" s="358"/>
      <c r="C1568" s="358"/>
      <c r="D1568" s="358"/>
      <c r="E1568" s="387"/>
      <c r="F1568" s="388"/>
      <c r="I1568" s="109"/>
      <c r="J1568" s="360"/>
      <c r="K1568" s="360"/>
      <c r="L1568" s="360"/>
      <c r="M1568" s="361"/>
      <c r="N1568" s="361"/>
    </row>
    <row r="1569" spans="1:14" ht="12.75">
      <c r="A1569" s="115" t="s">
        <v>250</v>
      </c>
      <c r="B1569" s="358"/>
      <c r="C1569" s="358"/>
      <c r="D1569" s="358"/>
      <c r="E1569" s="387"/>
      <c r="F1569" s="388"/>
      <c r="I1569" s="109"/>
      <c r="J1569" s="360"/>
      <c r="K1569" s="360"/>
      <c r="L1569" s="360"/>
      <c r="M1569" s="361"/>
      <c r="N1569" s="361"/>
    </row>
    <row r="1570" spans="1:14" ht="12.75">
      <c r="A1570" s="115" t="s">
        <v>251</v>
      </c>
      <c r="B1570" s="358"/>
      <c r="C1570" s="358"/>
      <c r="D1570" s="358"/>
      <c r="E1570" s="387"/>
      <c r="F1570" s="388"/>
      <c r="I1570" s="109"/>
      <c r="J1570" s="360"/>
      <c r="K1570" s="360"/>
      <c r="L1570" s="360"/>
      <c r="M1570" s="361"/>
      <c r="N1570" s="361"/>
    </row>
    <row r="1571" spans="1:14" ht="12.75">
      <c r="A1571" s="116" t="s">
        <v>252</v>
      </c>
      <c r="B1571" s="358"/>
      <c r="C1571" s="358"/>
      <c r="D1571" s="358"/>
      <c r="E1571" s="387"/>
      <c r="F1571" s="388"/>
      <c r="I1571" s="109"/>
      <c r="J1571" s="360"/>
      <c r="K1571" s="360"/>
      <c r="L1571" s="360"/>
      <c r="M1571" s="361"/>
      <c r="N1571" s="361"/>
    </row>
    <row r="1572" spans="1:14" ht="12.75">
      <c r="A1572" s="353" t="s">
        <v>253</v>
      </c>
      <c r="B1572" s="122">
        <v>202</v>
      </c>
      <c r="C1572" s="122"/>
      <c r="D1572" s="122">
        <v>17733</v>
      </c>
      <c r="E1572" s="117">
        <v>143.00806451612902</v>
      </c>
      <c r="F1572" s="118">
        <v>34.50806451612903</v>
      </c>
      <c r="I1572" s="104"/>
      <c r="J1572" s="297"/>
      <c r="K1572" s="297"/>
      <c r="L1572" s="297"/>
      <c r="M1572" s="298"/>
      <c r="N1572" s="298"/>
    </row>
    <row r="1573" spans="1:14" ht="12.75">
      <c r="A1573" s="114" t="s">
        <v>254</v>
      </c>
      <c r="B1573" s="358">
        <v>202</v>
      </c>
      <c r="C1573" s="358"/>
      <c r="D1573" s="358">
        <v>13653</v>
      </c>
      <c r="E1573" s="387">
        <v>338.41863805856104</v>
      </c>
      <c r="F1573" s="388">
        <v>106.83244697108626</v>
      </c>
      <c r="I1573" s="112"/>
      <c r="J1573" s="360"/>
      <c r="K1573" s="360"/>
      <c r="L1573" s="360"/>
      <c r="M1573" s="365"/>
      <c r="N1573" s="365"/>
    </row>
    <row r="1574" spans="1:14" ht="12.75">
      <c r="A1574" s="115" t="s">
        <v>255</v>
      </c>
      <c r="B1574" s="358"/>
      <c r="C1574" s="358"/>
      <c r="D1574" s="358"/>
      <c r="E1574" s="387"/>
      <c r="F1574" s="388"/>
      <c r="I1574" s="112"/>
      <c r="J1574" s="360"/>
      <c r="K1574" s="360"/>
      <c r="L1574" s="360"/>
      <c r="M1574" s="365"/>
      <c r="N1574" s="365"/>
    </row>
    <row r="1575" spans="1:14" ht="12.75">
      <c r="A1575" s="115" t="s">
        <v>256</v>
      </c>
      <c r="B1575" s="358"/>
      <c r="C1575" s="358"/>
      <c r="D1575" s="358"/>
      <c r="E1575" s="387"/>
      <c r="F1575" s="388"/>
      <c r="I1575" s="112"/>
      <c r="J1575" s="360"/>
      <c r="K1575" s="360"/>
      <c r="L1575" s="360"/>
      <c r="M1575" s="365"/>
      <c r="N1575" s="365"/>
    </row>
    <row r="1576" spans="1:14" ht="12.75">
      <c r="A1576" s="116" t="s">
        <v>257</v>
      </c>
      <c r="B1576" s="358"/>
      <c r="C1576" s="358"/>
      <c r="D1576" s="358"/>
      <c r="E1576" s="387"/>
      <c r="F1576" s="388"/>
      <c r="I1576" s="112"/>
      <c r="J1576" s="360"/>
      <c r="K1576" s="360"/>
      <c r="L1576" s="360"/>
      <c r="M1576" s="365"/>
      <c r="N1576" s="365"/>
    </row>
    <row r="1577" spans="1:14" ht="12.75">
      <c r="A1577" s="353" t="s">
        <v>258</v>
      </c>
      <c r="B1577" s="122">
        <v>202</v>
      </c>
      <c r="C1577" s="122"/>
      <c r="D1577" s="122">
        <v>29331</v>
      </c>
      <c r="E1577" s="117">
        <v>153.565445026178</v>
      </c>
      <c r="F1577" s="118">
        <v>35.87434554973822</v>
      </c>
      <c r="I1577" s="104"/>
      <c r="J1577" s="297"/>
      <c r="K1577" s="297"/>
      <c r="L1577" s="297"/>
      <c r="M1577" s="298"/>
      <c r="N1577" s="298"/>
    </row>
    <row r="1578" spans="1:14" ht="12.75">
      <c r="A1578" s="353" t="s">
        <v>259</v>
      </c>
      <c r="B1578" s="122">
        <v>202</v>
      </c>
      <c r="C1578" s="122"/>
      <c r="D1578" s="122">
        <v>18763</v>
      </c>
      <c r="E1578" s="117">
        <v>142.1439393939394</v>
      </c>
      <c r="F1578" s="118">
        <v>37.34090909090909</v>
      </c>
      <c r="I1578" s="109"/>
      <c r="J1578" s="296"/>
      <c r="K1578" s="296"/>
      <c r="L1578" s="296"/>
      <c r="M1578" s="294"/>
      <c r="N1578" s="294"/>
    </row>
    <row r="1579" spans="1:14" ht="12.75">
      <c r="A1579" s="114" t="s">
        <v>260</v>
      </c>
      <c r="B1579" s="358">
        <v>202</v>
      </c>
      <c r="C1579" s="358"/>
      <c r="D1579" s="358">
        <v>77301</v>
      </c>
      <c r="E1579" s="387">
        <v>120.03260869565217</v>
      </c>
      <c r="F1579" s="388">
        <v>33.714285714285715</v>
      </c>
      <c r="I1579" s="104"/>
      <c r="J1579" s="362"/>
      <c r="K1579" s="362"/>
      <c r="L1579" s="362"/>
      <c r="M1579" s="363"/>
      <c r="N1579" s="363"/>
    </row>
    <row r="1580" spans="1:14" ht="12.75">
      <c r="A1580" s="115" t="s">
        <v>261</v>
      </c>
      <c r="B1580" s="358"/>
      <c r="C1580" s="358"/>
      <c r="D1580" s="358"/>
      <c r="E1580" s="387"/>
      <c r="F1580" s="388"/>
      <c r="I1580" s="104"/>
      <c r="J1580" s="362"/>
      <c r="K1580" s="362"/>
      <c r="L1580" s="362"/>
      <c r="M1580" s="363"/>
      <c r="N1580" s="363"/>
    </row>
    <row r="1581" spans="1:14" ht="12.75">
      <c r="A1581" s="115" t="s">
        <v>262</v>
      </c>
      <c r="B1581" s="358"/>
      <c r="C1581" s="358"/>
      <c r="D1581" s="358"/>
      <c r="E1581" s="387"/>
      <c r="F1581" s="388"/>
      <c r="I1581" s="104"/>
      <c r="J1581" s="362"/>
      <c r="K1581" s="362"/>
      <c r="L1581" s="362"/>
      <c r="M1581" s="363"/>
      <c r="N1581" s="363"/>
    </row>
    <row r="1582" spans="1:14" ht="12.75">
      <c r="A1582" s="115" t="s">
        <v>263</v>
      </c>
      <c r="B1582" s="358"/>
      <c r="C1582" s="358"/>
      <c r="D1582" s="358"/>
      <c r="E1582" s="387"/>
      <c r="F1582" s="388"/>
      <c r="I1582" s="104"/>
      <c r="J1582" s="362"/>
      <c r="K1582" s="362"/>
      <c r="L1582" s="362"/>
      <c r="M1582" s="363"/>
      <c r="N1582" s="363"/>
    </row>
    <row r="1583" spans="1:14" ht="12.75">
      <c r="A1583" s="115" t="s">
        <v>264</v>
      </c>
      <c r="B1583" s="358"/>
      <c r="C1583" s="358"/>
      <c r="D1583" s="358"/>
      <c r="E1583" s="387"/>
      <c r="F1583" s="388"/>
      <c r="I1583" s="104"/>
      <c r="J1583" s="362"/>
      <c r="K1583" s="362"/>
      <c r="L1583" s="362"/>
      <c r="M1583" s="363"/>
      <c r="N1583" s="363"/>
    </row>
    <row r="1584" spans="1:14" ht="12.75">
      <c r="A1584" s="115" t="s">
        <v>265</v>
      </c>
      <c r="B1584" s="358"/>
      <c r="C1584" s="358"/>
      <c r="D1584" s="358"/>
      <c r="E1584" s="387"/>
      <c r="F1584" s="388"/>
      <c r="I1584" s="104"/>
      <c r="J1584" s="362"/>
      <c r="K1584" s="362"/>
      <c r="L1584" s="362"/>
      <c r="M1584" s="363"/>
      <c r="N1584" s="363"/>
    </row>
    <row r="1585" spans="1:14" ht="12.75">
      <c r="A1585" s="115" t="s">
        <v>266</v>
      </c>
      <c r="B1585" s="358"/>
      <c r="C1585" s="358"/>
      <c r="D1585" s="358"/>
      <c r="E1585" s="387"/>
      <c r="F1585" s="388"/>
      <c r="I1585" s="104"/>
      <c r="J1585" s="362"/>
      <c r="K1585" s="362"/>
      <c r="L1585" s="362"/>
      <c r="M1585" s="363"/>
      <c r="N1585" s="363"/>
    </row>
    <row r="1586" spans="1:14" ht="12.75">
      <c r="A1586" s="115" t="s">
        <v>267</v>
      </c>
      <c r="B1586" s="358"/>
      <c r="C1586" s="358"/>
      <c r="D1586" s="358"/>
      <c r="E1586" s="387"/>
      <c r="F1586" s="388"/>
      <c r="I1586" s="104"/>
      <c r="J1586" s="362"/>
      <c r="K1586" s="362"/>
      <c r="L1586" s="362"/>
      <c r="M1586" s="363"/>
      <c r="N1586" s="363"/>
    </row>
    <row r="1587" spans="1:14" ht="12.75">
      <c r="A1587" s="115" t="s">
        <v>268</v>
      </c>
      <c r="B1587" s="358"/>
      <c r="C1587" s="358"/>
      <c r="D1587" s="358"/>
      <c r="E1587" s="387"/>
      <c r="F1587" s="388"/>
      <c r="I1587" s="104"/>
      <c r="J1587" s="362"/>
      <c r="K1587" s="362"/>
      <c r="L1587" s="362"/>
      <c r="M1587" s="363"/>
      <c r="N1587" s="363"/>
    </row>
    <row r="1588" spans="1:14" ht="12.75">
      <c r="A1588" s="115" t="s">
        <v>269</v>
      </c>
      <c r="B1588" s="358"/>
      <c r="C1588" s="358"/>
      <c r="D1588" s="358"/>
      <c r="E1588" s="387"/>
      <c r="F1588" s="388"/>
      <c r="I1588" s="104"/>
      <c r="J1588" s="362"/>
      <c r="K1588" s="362"/>
      <c r="L1588" s="362"/>
      <c r="M1588" s="363"/>
      <c r="N1588" s="363"/>
    </row>
    <row r="1589" spans="1:14" ht="12.75">
      <c r="A1589" s="115" t="s">
        <v>270</v>
      </c>
      <c r="B1589" s="358"/>
      <c r="C1589" s="358"/>
      <c r="D1589" s="358"/>
      <c r="E1589" s="387"/>
      <c r="F1589" s="388"/>
      <c r="I1589" s="104"/>
      <c r="J1589" s="362"/>
      <c r="K1589" s="362"/>
      <c r="L1589" s="362"/>
      <c r="M1589" s="363"/>
      <c r="N1589" s="363"/>
    </row>
    <row r="1590" spans="1:14" ht="12.75">
      <c r="A1590" s="115" t="s">
        <v>271</v>
      </c>
      <c r="B1590" s="358"/>
      <c r="C1590" s="358"/>
      <c r="D1590" s="358"/>
      <c r="E1590" s="387"/>
      <c r="F1590" s="388"/>
      <c r="I1590" s="104"/>
      <c r="J1590" s="362"/>
      <c r="K1590" s="362"/>
      <c r="L1590" s="362"/>
      <c r="M1590" s="363"/>
      <c r="N1590" s="363"/>
    </row>
    <row r="1591" spans="1:14" ht="12.75">
      <c r="A1591" s="115" t="s">
        <v>272</v>
      </c>
      <c r="B1591" s="358"/>
      <c r="C1591" s="358"/>
      <c r="D1591" s="358"/>
      <c r="E1591" s="387"/>
      <c r="F1591" s="388"/>
      <c r="I1591" s="104"/>
      <c r="J1591" s="362"/>
      <c r="K1591" s="362"/>
      <c r="L1591" s="362"/>
      <c r="M1591" s="363"/>
      <c r="N1591" s="363"/>
    </row>
    <row r="1592" spans="1:14" ht="12.75">
      <c r="A1592" s="115" t="s">
        <v>273</v>
      </c>
      <c r="B1592" s="358"/>
      <c r="C1592" s="358"/>
      <c r="D1592" s="358"/>
      <c r="E1592" s="387"/>
      <c r="F1592" s="388"/>
      <c r="I1592" s="104"/>
      <c r="J1592" s="362"/>
      <c r="K1592" s="362"/>
      <c r="L1592" s="362"/>
      <c r="M1592" s="363"/>
      <c r="N1592" s="363"/>
    </row>
    <row r="1593" spans="1:14" ht="12.75">
      <c r="A1593" s="115" t="s">
        <v>274</v>
      </c>
      <c r="B1593" s="358"/>
      <c r="C1593" s="358"/>
      <c r="D1593" s="358"/>
      <c r="E1593" s="387"/>
      <c r="F1593" s="388"/>
      <c r="I1593" s="104"/>
      <c r="J1593" s="362"/>
      <c r="K1593" s="362"/>
      <c r="L1593" s="362"/>
      <c r="M1593" s="363"/>
      <c r="N1593" s="363"/>
    </row>
    <row r="1594" spans="1:14" ht="12.75">
      <c r="A1594" s="115" t="s">
        <v>275</v>
      </c>
      <c r="B1594" s="358"/>
      <c r="C1594" s="358"/>
      <c r="D1594" s="358"/>
      <c r="E1594" s="387"/>
      <c r="F1594" s="388"/>
      <c r="I1594" s="104"/>
      <c r="J1594" s="362"/>
      <c r="K1594" s="362"/>
      <c r="L1594" s="362"/>
      <c r="M1594" s="363"/>
      <c r="N1594" s="363"/>
    </row>
    <row r="1595" spans="1:14" ht="12.75">
      <c r="A1595" s="116" t="s">
        <v>276</v>
      </c>
      <c r="B1595" s="358"/>
      <c r="C1595" s="358"/>
      <c r="D1595" s="358"/>
      <c r="E1595" s="387"/>
      <c r="F1595" s="388"/>
      <c r="I1595" s="104"/>
      <c r="J1595" s="362"/>
      <c r="K1595" s="362"/>
      <c r="L1595" s="362"/>
      <c r="M1595" s="363"/>
      <c r="N1595" s="363"/>
    </row>
    <row r="1596" spans="1:14" ht="12.75">
      <c r="A1596" s="114" t="s">
        <v>277</v>
      </c>
      <c r="B1596" s="358">
        <v>202</v>
      </c>
      <c r="C1596" s="358"/>
      <c r="D1596" s="358">
        <v>11170</v>
      </c>
      <c r="E1596" s="387">
        <v>112.82828282828282</v>
      </c>
      <c r="F1596" s="388">
        <v>32.86868686868687</v>
      </c>
      <c r="I1596" s="109"/>
      <c r="J1596" s="360"/>
      <c r="K1596" s="360"/>
      <c r="L1596" s="360"/>
      <c r="M1596" s="361"/>
      <c r="N1596" s="361"/>
    </row>
    <row r="1597" spans="1:14" ht="12.75">
      <c r="A1597" s="115" t="s">
        <v>278</v>
      </c>
      <c r="B1597" s="358"/>
      <c r="C1597" s="358"/>
      <c r="D1597" s="358"/>
      <c r="E1597" s="387"/>
      <c r="F1597" s="388"/>
      <c r="I1597" s="109"/>
      <c r="J1597" s="360"/>
      <c r="K1597" s="360"/>
      <c r="L1597" s="360"/>
      <c r="M1597" s="361"/>
      <c r="N1597" s="361"/>
    </row>
    <row r="1598" spans="1:14" ht="12.75">
      <c r="A1598" s="115" t="s">
        <v>279</v>
      </c>
      <c r="B1598" s="358"/>
      <c r="C1598" s="358"/>
      <c r="D1598" s="358"/>
      <c r="E1598" s="387"/>
      <c r="F1598" s="388"/>
      <c r="I1598" s="109"/>
      <c r="J1598" s="360"/>
      <c r="K1598" s="360"/>
      <c r="L1598" s="360"/>
      <c r="M1598" s="361"/>
      <c r="N1598" s="361"/>
    </row>
    <row r="1599" spans="1:14" ht="12.75">
      <c r="A1599" s="115" t="s">
        <v>280</v>
      </c>
      <c r="B1599" s="358"/>
      <c r="C1599" s="358"/>
      <c r="D1599" s="358"/>
      <c r="E1599" s="387"/>
      <c r="F1599" s="388"/>
      <c r="I1599" s="109"/>
      <c r="J1599" s="360"/>
      <c r="K1599" s="360"/>
      <c r="L1599" s="360"/>
      <c r="M1599" s="361"/>
      <c r="N1599" s="361"/>
    </row>
    <row r="1600" spans="1:14" ht="12.75">
      <c r="A1600" s="115" t="s">
        <v>281</v>
      </c>
      <c r="B1600" s="358"/>
      <c r="C1600" s="358"/>
      <c r="D1600" s="358"/>
      <c r="E1600" s="387"/>
      <c r="F1600" s="388"/>
      <c r="I1600" s="109"/>
      <c r="J1600" s="360"/>
      <c r="K1600" s="360"/>
      <c r="L1600" s="360"/>
      <c r="M1600" s="361"/>
      <c r="N1600" s="361"/>
    </row>
    <row r="1601" spans="1:14" ht="12.75">
      <c r="A1601" s="115" t="s">
        <v>282</v>
      </c>
      <c r="B1601" s="358"/>
      <c r="C1601" s="358"/>
      <c r="D1601" s="358"/>
      <c r="E1601" s="387"/>
      <c r="F1601" s="388"/>
      <c r="I1601" s="109"/>
      <c r="J1601" s="360"/>
      <c r="K1601" s="360"/>
      <c r="L1601" s="360"/>
      <c r="M1601" s="361"/>
      <c r="N1601" s="361"/>
    </row>
    <row r="1602" spans="1:14" ht="12.75">
      <c r="A1602" s="115" t="s">
        <v>283</v>
      </c>
      <c r="B1602" s="358"/>
      <c r="C1602" s="358"/>
      <c r="D1602" s="358"/>
      <c r="E1602" s="387"/>
      <c r="F1602" s="388"/>
      <c r="I1602" s="109"/>
      <c r="J1602" s="360"/>
      <c r="K1602" s="360"/>
      <c r="L1602" s="360"/>
      <c r="M1602" s="361"/>
      <c r="N1602" s="361"/>
    </row>
    <row r="1603" spans="1:14" ht="12.75">
      <c r="A1603" s="115" t="s">
        <v>284</v>
      </c>
      <c r="B1603" s="358"/>
      <c r="C1603" s="358"/>
      <c r="D1603" s="358"/>
      <c r="E1603" s="387"/>
      <c r="F1603" s="388"/>
      <c r="I1603" s="109"/>
      <c r="J1603" s="360"/>
      <c r="K1603" s="360"/>
      <c r="L1603" s="360"/>
      <c r="M1603" s="361"/>
      <c r="N1603" s="361"/>
    </row>
    <row r="1604" spans="1:14" ht="12.75">
      <c r="A1604" s="116" t="s">
        <v>285</v>
      </c>
      <c r="B1604" s="358"/>
      <c r="C1604" s="358"/>
      <c r="D1604" s="358"/>
      <c r="E1604" s="387"/>
      <c r="F1604" s="388"/>
      <c r="I1604" s="109"/>
      <c r="J1604" s="360"/>
      <c r="K1604" s="360"/>
      <c r="L1604" s="360"/>
      <c r="M1604" s="361"/>
      <c r="N1604" s="361"/>
    </row>
    <row r="1605" spans="1:14" ht="12.75">
      <c r="A1605" s="114" t="s">
        <v>286</v>
      </c>
      <c r="B1605" s="358">
        <v>202</v>
      </c>
      <c r="C1605" s="358"/>
      <c r="D1605" s="358">
        <v>14813</v>
      </c>
      <c r="E1605" s="387">
        <v>101.45890410958904</v>
      </c>
      <c r="F1605" s="388">
        <v>32.3013698630137</v>
      </c>
      <c r="I1605" s="104"/>
      <c r="J1605" s="362"/>
      <c r="K1605" s="362"/>
      <c r="L1605" s="362"/>
      <c r="M1605" s="363"/>
      <c r="N1605" s="363"/>
    </row>
    <row r="1606" spans="1:14" ht="12.75">
      <c r="A1606" s="115" t="s">
        <v>287</v>
      </c>
      <c r="B1606" s="358"/>
      <c r="C1606" s="358"/>
      <c r="D1606" s="358"/>
      <c r="E1606" s="387"/>
      <c r="F1606" s="388"/>
      <c r="I1606" s="104"/>
      <c r="J1606" s="362"/>
      <c r="K1606" s="362"/>
      <c r="L1606" s="362"/>
      <c r="M1606" s="363"/>
      <c r="N1606" s="363"/>
    </row>
    <row r="1607" spans="1:14" ht="12.75">
      <c r="A1607" s="115" t="s">
        <v>288</v>
      </c>
      <c r="B1607" s="358"/>
      <c r="C1607" s="358"/>
      <c r="D1607" s="358"/>
      <c r="E1607" s="387"/>
      <c r="F1607" s="388"/>
      <c r="I1607" s="104"/>
      <c r="J1607" s="362"/>
      <c r="K1607" s="362"/>
      <c r="L1607" s="362"/>
      <c r="M1607" s="363"/>
      <c r="N1607" s="363"/>
    </row>
    <row r="1608" spans="1:14" ht="12.75">
      <c r="A1608" s="115" t="s">
        <v>289</v>
      </c>
      <c r="B1608" s="358"/>
      <c r="C1608" s="358"/>
      <c r="D1608" s="358"/>
      <c r="E1608" s="387"/>
      <c r="F1608" s="388"/>
      <c r="I1608" s="104"/>
      <c r="J1608" s="362"/>
      <c r="K1608" s="362"/>
      <c r="L1608" s="362"/>
      <c r="M1608" s="363"/>
      <c r="N1608" s="363"/>
    </row>
    <row r="1609" spans="1:14" ht="12.75">
      <c r="A1609" s="115" t="s">
        <v>290</v>
      </c>
      <c r="B1609" s="358"/>
      <c r="C1609" s="358"/>
      <c r="D1609" s="358"/>
      <c r="E1609" s="387"/>
      <c r="F1609" s="388"/>
      <c r="I1609" s="104"/>
      <c r="J1609" s="362"/>
      <c r="K1609" s="362"/>
      <c r="L1609" s="362"/>
      <c r="M1609" s="363"/>
      <c r="N1609" s="363"/>
    </row>
    <row r="1610" spans="1:14" ht="12.75">
      <c r="A1610" s="115" t="s">
        <v>291</v>
      </c>
      <c r="B1610" s="358"/>
      <c r="C1610" s="358"/>
      <c r="D1610" s="358"/>
      <c r="E1610" s="387"/>
      <c r="F1610" s="388"/>
      <c r="I1610" s="104"/>
      <c r="J1610" s="362"/>
      <c r="K1610" s="362"/>
      <c r="L1610" s="362"/>
      <c r="M1610" s="363"/>
      <c r="N1610" s="363"/>
    </row>
    <row r="1611" spans="1:14" ht="12.75">
      <c r="A1611" s="116" t="s">
        <v>292</v>
      </c>
      <c r="B1611" s="358"/>
      <c r="C1611" s="358"/>
      <c r="D1611" s="358"/>
      <c r="E1611" s="387"/>
      <c r="F1611" s="388"/>
      <c r="I1611" s="104"/>
      <c r="J1611" s="362"/>
      <c r="K1611" s="362"/>
      <c r="L1611" s="362"/>
      <c r="M1611" s="363"/>
      <c r="N1611" s="363"/>
    </row>
    <row r="1612" spans="1:14" ht="12.75">
      <c r="A1612" s="114" t="s">
        <v>293</v>
      </c>
      <c r="B1612" s="358">
        <v>202</v>
      </c>
      <c r="C1612" s="358"/>
      <c r="D1612" s="358">
        <v>15059</v>
      </c>
      <c r="E1612" s="387">
        <v>122.4308943089431</v>
      </c>
      <c r="F1612" s="388">
        <v>34.82113821138211</v>
      </c>
      <c r="I1612" s="109"/>
      <c r="J1612" s="360"/>
      <c r="K1612" s="360"/>
      <c r="L1612" s="360"/>
      <c r="M1612" s="361"/>
      <c r="N1612" s="361"/>
    </row>
    <row r="1613" spans="1:14" ht="12.75">
      <c r="A1613" s="115" t="s">
        <v>294</v>
      </c>
      <c r="B1613" s="358"/>
      <c r="C1613" s="358"/>
      <c r="D1613" s="358"/>
      <c r="E1613" s="387"/>
      <c r="F1613" s="388"/>
      <c r="I1613" s="109"/>
      <c r="J1613" s="360"/>
      <c r="K1613" s="360"/>
      <c r="L1613" s="360"/>
      <c r="M1613" s="361"/>
      <c r="N1613" s="361"/>
    </row>
    <row r="1614" spans="1:14" ht="12.75">
      <c r="A1614" s="115" t="s">
        <v>295</v>
      </c>
      <c r="B1614" s="358"/>
      <c r="C1614" s="358"/>
      <c r="D1614" s="358"/>
      <c r="E1614" s="387"/>
      <c r="F1614" s="388"/>
      <c r="I1614" s="109"/>
      <c r="J1614" s="360"/>
      <c r="K1614" s="360"/>
      <c r="L1614" s="360"/>
      <c r="M1614" s="361"/>
      <c r="N1614" s="361"/>
    </row>
    <row r="1615" spans="1:14" ht="12.75">
      <c r="A1615" s="115" t="s">
        <v>296</v>
      </c>
      <c r="B1615" s="358"/>
      <c r="C1615" s="358"/>
      <c r="D1615" s="358"/>
      <c r="E1615" s="387"/>
      <c r="F1615" s="388"/>
      <c r="I1615" s="109"/>
      <c r="J1615" s="360"/>
      <c r="K1615" s="360"/>
      <c r="L1615" s="360"/>
      <c r="M1615" s="361"/>
      <c r="N1615" s="361"/>
    </row>
    <row r="1616" spans="1:14" ht="12.75">
      <c r="A1616" s="115" t="s">
        <v>297</v>
      </c>
      <c r="B1616" s="358"/>
      <c r="C1616" s="358"/>
      <c r="D1616" s="358"/>
      <c r="E1616" s="387"/>
      <c r="F1616" s="388"/>
      <c r="I1616" s="109"/>
      <c r="J1616" s="360"/>
      <c r="K1616" s="360"/>
      <c r="L1616" s="360"/>
      <c r="M1616" s="361"/>
      <c r="N1616" s="361"/>
    </row>
    <row r="1617" spans="1:14" ht="12.75">
      <c r="A1617" s="115" t="s">
        <v>298</v>
      </c>
      <c r="B1617" s="358"/>
      <c r="C1617" s="358"/>
      <c r="D1617" s="358"/>
      <c r="E1617" s="387"/>
      <c r="F1617" s="388"/>
      <c r="I1617" s="109"/>
      <c r="J1617" s="360"/>
      <c r="K1617" s="360"/>
      <c r="L1617" s="360"/>
      <c r="M1617" s="361"/>
      <c r="N1617" s="361"/>
    </row>
    <row r="1618" spans="1:14" ht="12.75">
      <c r="A1618" s="115" t="s">
        <v>299</v>
      </c>
      <c r="B1618" s="358"/>
      <c r="C1618" s="358"/>
      <c r="D1618" s="358"/>
      <c r="E1618" s="387"/>
      <c r="F1618" s="388"/>
      <c r="I1618" s="109"/>
      <c r="J1618" s="360"/>
      <c r="K1618" s="360"/>
      <c r="L1618" s="360"/>
      <c r="M1618" s="361"/>
      <c r="N1618" s="361"/>
    </row>
    <row r="1619" spans="1:14" ht="12.75">
      <c r="A1619" s="115" t="s">
        <v>300</v>
      </c>
      <c r="B1619" s="358"/>
      <c r="C1619" s="358"/>
      <c r="D1619" s="358"/>
      <c r="E1619" s="387"/>
      <c r="F1619" s="388"/>
      <c r="I1619" s="109"/>
      <c r="J1619" s="360"/>
      <c r="K1619" s="360"/>
      <c r="L1619" s="360"/>
      <c r="M1619" s="361"/>
      <c r="N1619" s="361"/>
    </row>
    <row r="1620" spans="1:14" ht="12.75">
      <c r="A1620" s="115" t="s">
        <v>301</v>
      </c>
      <c r="B1620" s="358"/>
      <c r="C1620" s="358"/>
      <c r="D1620" s="358"/>
      <c r="E1620" s="387"/>
      <c r="F1620" s="388"/>
      <c r="I1620" s="109"/>
      <c r="J1620" s="360"/>
      <c r="K1620" s="360"/>
      <c r="L1620" s="360"/>
      <c r="M1620" s="361"/>
      <c r="N1620" s="361"/>
    </row>
    <row r="1621" spans="1:14" ht="12.75">
      <c r="A1621" s="115" t="s">
        <v>302</v>
      </c>
      <c r="B1621" s="358"/>
      <c r="C1621" s="358"/>
      <c r="D1621" s="358"/>
      <c r="E1621" s="387"/>
      <c r="F1621" s="388"/>
      <c r="I1621" s="109"/>
      <c r="J1621" s="360"/>
      <c r="K1621" s="360"/>
      <c r="L1621" s="360"/>
      <c r="M1621" s="361"/>
      <c r="N1621" s="361"/>
    </row>
    <row r="1622" spans="1:14" ht="12.75">
      <c r="A1622" s="116" t="s">
        <v>303</v>
      </c>
      <c r="B1622" s="358"/>
      <c r="C1622" s="358"/>
      <c r="D1622" s="358"/>
      <c r="E1622" s="387"/>
      <c r="F1622" s="388"/>
      <c r="I1622" s="109"/>
      <c r="J1622" s="360"/>
      <c r="K1622" s="360"/>
      <c r="L1622" s="360"/>
      <c r="M1622" s="361"/>
      <c r="N1622" s="361"/>
    </row>
    <row r="1623" spans="1:14" ht="12.75">
      <c r="A1623" s="114" t="s">
        <v>304</v>
      </c>
      <c r="B1623" s="358">
        <v>202</v>
      </c>
      <c r="C1623" s="358"/>
      <c r="D1623" s="358">
        <v>10711</v>
      </c>
      <c r="E1623" s="387">
        <v>144.74324324324326</v>
      </c>
      <c r="F1623" s="388">
        <v>32.87837837837838</v>
      </c>
      <c r="I1623" s="104"/>
      <c r="J1623" s="362"/>
      <c r="K1623" s="362"/>
      <c r="L1623" s="362"/>
      <c r="M1623" s="363"/>
      <c r="N1623" s="363"/>
    </row>
    <row r="1624" spans="1:14" ht="12.75">
      <c r="A1624" s="115" t="s">
        <v>305</v>
      </c>
      <c r="B1624" s="358"/>
      <c r="C1624" s="358"/>
      <c r="D1624" s="358"/>
      <c r="E1624" s="387"/>
      <c r="F1624" s="388"/>
      <c r="I1624" s="104"/>
      <c r="J1624" s="362"/>
      <c r="K1624" s="362"/>
      <c r="L1624" s="362"/>
      <c r="M1624" s="363"/>
      <c r="N1624" s="363"/>
    </row>
    <row r="1625" spans="1:14" ht="12.75">
      <c r="A1625" s="115" t="s">
        <v>306</v>
      </c>
      <c r="B1625" s="358"/>
      <c r="C1625" s="358"/>
      <c r="D1625" s="358"/>
      <c r="E1625" s="387"/>
      <c r="F1625" s="388"/>
      <c r="I1625" s="104"/>
      <c r="J1625" s="362"/>
      <c r="K1625" s="362"/>
      <c r="L1625" s="362"/>
      <c r="M1625" s="363"/>
      <c r="N1625" s="363"/>
    </row>
    <row r="1626" spans="1:14" ht="12.75">
      <c r="A1626" s="116" t="s">
        <v>307</v>
      </c>
      <c r="B1626" s="358"/>
      <c r="C1626" s="358"/>
      <c r="D1626" s="358"/>
      <c r="E1626" s="387"/>
      <c r="F1626" s="388"/>
      <c r="I1626" s="104"/>
      <c r="J1626" s="362"/>
      <c r="K1626" s="362"/>
      <c r="L1626" s="362"/>
      <c r="M1626" s="363"/>
      <c r="N1626" s="363"/>
    </row>
    <row r="1627" spans="1:14" ht="12.75">
      <c r="A1627" s="114" t="s">
        <v>308</v>
      </c>
      <c r="B1627" s="358">
        <v>202</v>
      </c>
      <c r="C1627" s="358"/>
      <c r="D1627" s="358">
        <v>75059</v>
      </c>
      <c r="E1627" s="387">
        <v>110.05718475073314</v>
      </c>
      <c r="F1627" s="388">
        <v>34.26979472140763</v>
      </c>
      <c r="I1627" s="109"/>
      <c r="J1627" s="360"/>
      <c r="K1627" s="360"/>
      <c r="L1627" s="360"/>
      <c r="M1627" s="361"/>
      <c r="N1627" s="361"/>
    </row>
    <row r="1628" spans="1:14" ht="12.75">
      <c r="A1628" s="115" t="s">
        <v>309</v>
      </c>
      <c r="B1628" s="358"/>
      <c r="C1628" s="358"/>
      <c r="D1628" s="358"/>
      <c r="E1628" s="387"/>
      <c r="F1628" s="388"/>
      <c r="I1628" s="109"/>
      <c r="J1628" s="360"/>
      <c r="K1628" s="360"/>
      <c r="L1628" s="360"/>
      <c r="M1628" s="361"/>
      <c r="N1628" s="361"/>
    </row>
    <row r="1629" spans="1:14" ht="12.75">
      <c r="A1629" s="115" t="s">
        <v>310</v>
      </c>
      <c r="B1629" s="358"/>
      <c r="C1629" s="358"/>
      <c r="D1629" s="358"/>
      <c r="E1629" s="387"/>
      <c r="F1629" s="388"/>
      <c r="I1629" s="109"/>
      <c r="J1629" s="360"/>
      <c r="K1629" s="360"/>
      <c r="L1629" s="360"/>
      <c r="M1629" s="361"/>
      <c r="N1629" s="361"/>
    </row>
    <row r="1630" spans="1:14" ht="12.75">
      <c r="A1630" s="115" t="s">
        <v>311</v>
      </c>
      <c r="B1630" s="358"/>
      <c r="C1630" s="358"/>
      <c r="D1630" s="358"/>
      <c r="E1630" s="387"/>
      <c r="F1630" s="388"/>
      <c r="I1630" s="109"/>
      <c r="J1630" s="360"/>
      <c r="K1630" s="360"/>
      <c r="L1630" s="360"/>
      <c r="M1630" s="361"/>
      <c r="N1630" s="361"/>
    </row>
    <row r="1631" spans="1:14" ht="12.75">
      <c r="A1631" s="115" t="s">
        <v>312</v>
      </c>
      <c r="B1631" s="358"/>
      <c r="C1631" s="358"/>
      <c r="D1631" s="358"/>
      <c r="E1631" s="387"/>
      <c r="F1631" s="388"/>
      <c r="I1631" s="109"/>
      <c r="J1631" s="360"/>
      <c r="K1631" s="360"/>
      <c r="L1631" s="360"/>
      <c r="M1631" s="361"/>
      <c r="N1631" s="361"/>
    </row>
    <row r="1632" spans="1:14" ht="12.75">
      <c r="A1632" s="115" t="s">
        <v>313</v>
      </c>
      <c r="B1632" s="358"/>
      <c r="C1632" s="358"/>
      <c r="D1632" s="358"/>
      <c r="E1632" s="387"/>
      <c r="F1632" s="388"/>
      <c r="I1632" s="109"/>
      <c r="J1632" s="360"/>
      <c r="K1632" s="360"/>
      <c r="L1632" s="360"/>
      <c r="M1632" s="361"/>
      <c r="N1632" s="361"/>
    </row>
    <row r="1633" spans="1:14" ht="12.75">
      <c r="A1633" s="115" t="s">
        <v>314</v>
      </c>
      <c r="B1633" s="358"/>
      <c r="C1633" s="358"/>
      <c r="D1633" s="358"/>
      <c r="E1633" s="387"/>
      <c r="F1633" s="388"/>
      <c r="I1633" s="109"/>
      <c r="J1633" s="360"/>
      <c r="K1633" s="360"/>
      <c r="L1633" s="360"/>
      <c r="M1633" s="361"/>
      <c r="N1633" s="361"/>
    </row>
    <row r="1634" spans="1:14" ht="12.75">
      <c r="A1634" s="115" t="s">
        <v>315</v>
      </c>
      <c r="B1634" s="358"/>
      <c r="C1634" s="358"/>
      <c r="D1634" s="358"/>
      <c r="E1634" s="387"/>
      <c r="F1634" s="388"/>
      <c r="I1634" s="109"/>
      <c r="J1634" s="360"/>
      <c r="K1634" s="360"/>
      <c r="L1634" s="360"/>
      <c r="M1634" s="361"/>
      <c r="N1634" s="361"/>
    </row>
    <row r="1635" spans="1:14" ht="12.75">
      <c r="A1635" s="115" t="s">
        <v>316</v>
      </c>
      <c r="B1635" s="358"/>
      <c r="C1635" s="358"/>
      <c r="D1635" s="358"/>
      <c r="E1635" s="387"/>
      <c r="F1635" s="388"/>
      <c r="I1635" s="109"/>
      <c r="J1635" s="360"/>
      <c r="K1635" s="360"/>
      <c r="L1635" s="360"/>
      <c r="M1635" s="361"/>
      <c r="N1635" s="361"/>
    </row>
    <row r="1636" spans="1:14" ht="12.75">
      <c r="A1636" s="115" t="s">
        <v>317</v>
      </c>
      <c r="B1636" s="358"/>
      <c r="C1636" s="358"/>
      <c r="D1636" s="358"/>
      <c r="E1636" s="387"/>
      <c r="F1636" s="388"/>
      <c r="I1636" s="109"/>
      <c r="J1636" s="360"/>
      <c r="K1636" s="360"/>
      <c r="L1636" s="360"/>
      <c r="M1636" s="361"/>
      <c r="N1636" s="361"/>
    </row>
    <row r="1637" spans="1:14" ht="12.75">
      <c r="A1637" s="115" t="s">
        <v>318</v>
      </c>
      <c r="B1637" s="358"/>
      <c r="C1637" s="358"/>
      <c r="D1637" s="358"/>
      <c r="E1637" s="387"/>
      <c r="F1637" s="388"/>
      <c r="I1637" s="109"/>
      <c r="J1637" s="360"/>
      <c r="K1637" s="360"/>
      <c r="L1637" s="360"/>
      <c r="M1637" s="361"/>
      <c r="N1637" s="361"/>
    </row>
    <row r="1638" spans="1:14" ht="12.75">
      <c r="A1638" s="115" t="s">
        <v>319</v>
      </c>
      <c r="B1638" s="358"/>
      <c r="C1638" s="358"/>
      <c r="D1638" s="358"/>
      <c r="E1638" s="387"/>
      <c r="F1638" s="388"/>
      <c r="I1638" s="109"/>
      <c r="J1638" s="360"/>
      <c r="K1638" s="360"/>
      <c r="L1638" s="360"/>
      <c r="M1638" s="361"/>
      <c r="N1638" s="361"/>
    </row>
    <row r="1639" spans="1:14" ht="12.75">
      <c r="A1639" s="115" t="s">
        <v>320</v>
      </c>
      <c r="B1639" s="358"/>
      <c r="C1639" s="358"/>
      <c r="D1639" s="358"/>
      <c r="E1639" s="387"/>
      <c r="F1639" s="388"/>
      <c r="I1639" s="109"/>
      <c r="J1639" s="360"/>
      <c r="K1639" s="360"/>
      <c r="L1639" s="360"/>
      <c r="M1639" s="361"/>
      <c r="N1639" s="361"/>
    </row>
    <row r="1640" spans="1:14" ht="12.75">
      <c r="A1640" s="115" t="s">
        <v>321</v>
      </c>
      <c r="B1640" s="358"/>
      <c r="C1640" s="358"/>
      <c r="D1640" s="358"/>
      <c r="E1640" s="387"/>
      <c r="F1640" s="388"/>
      <c r="I1640" s="109"/>
      <c r="J1640" s="360"/>
      <c r="K1640" s="360"/>
      <c r="L1640" s="360"/>
      <c r="M1640" s="361"/>
      <c r="N1640" s="361"/>
    </row>
    <row r="1641" spans="1:14" ht="12.75">
      <c r="A1641" s="115" t="s">
        <v>322</v>
      </c>
      <c r="B1641" s="358"/>
      <c r="C1641" s="358"/>
      <c r="D1641" s="358"/>
      <c r="E1641" s="387"/>
      <c r="F1641" s="388"/>
      <c r="I1641" s="109"/>
      <c r="J1641" s="360"/>
      <c r="K1641" s="360"/>
      <c r="L1641" s="360"/>
      <c r="M1641" s="361"/>
      <c r="N1641" s="361"/>
    </row>
    <row r="1642" spans="1:14" ht="12.75">
      <c r="A1642" s="115" t="s">
        <v>323</v>
      </c>
      <c r="B1642" s="358"/>
      <c r="C1642" s="358"/>
      <c r="D1642" s="358"/>
      <c r="E1642" s="387"/>
      <c r="F1642" s="388"/>
      <c r="I1642" s="109"/>
      <c r="J1642" s="360"/>
      <c r="K1642" s="360"/>
      <c r="L1642" s="360"/>
      <c r="M1642" s="361"/>
      <c r="N1642" s="361"/>
    </row>
    <row r="1643" spans="1:14" ht="12.75">
      <c r="A1643" s="115" t="s">
        <v>324</v>
      </c>
      <c r="B1643" s="358"/>
      <c r="C1643" s="358"/>
      <c r="D1643" s="358"/>
      <c r="E1643" s="387"/>
      <c r="F1643" s="388"/>
      <c r="I1643" s="109"/>
      <c r="J1643" s="360"/>
      <c r="K1643" s="360"/>
      <c r="L1643" s="360"/>
      <c r="M1643" s="361"/>
      <c r="N1643" s="361"/>
    </row>
    <row r="1644" spans="1:14" ht="12.75">
      <c r="A1644" s="116" t="s">
        <v>325</v>
      </c>
      <c r="B1644" s="358"/>
      <c r="C1644" s="358"/>
      <c r="D1644" s="358"/>
      <c r="E1644" s="387"/>
      <c r="F1644" s="388"/>
      <c r="I1644" s="109"/>
      <c r="J1644" s="360"/>
      <c r="K1644" s="360"/>
      <c r="L1644" s="360"/>
      <c r="M1644" s="361"/>
      <c r="N1644" s="361"/>
    </row>
    <row r="1645" spans="1:14" ht="12.75">
      <c r="A1645" s="114" t="s">
        <v>326</v>
      </c>
      <c r="B1645" s="358">
        <v>202</v>
      </c>
      <c r="C1645" s="358"/>
      <c r="D1645" s="358">
        <v>57103</v>
      </c>
      <c r="E1645" s="387">
        <v>1161.211971830986</v>
      </c>
      <c r="F1645" s="388">
        <v>363.81901408450705</v>
      </c>
      <c r="I1645" s="104"/>
      <c r="J1645" s="362"/>
      <c r="K1645" s="362"/>
      <c r="L1645" s="362"/>
      <c r="M1645" s="363"/>
      <c r="N1645" s="363"/>
    </row>
    <row r="1646" spans="1:14" ht="12.75">
      <c r="A1646" s="115" t="s">
        <v>327</v>
      </c>
      <c r="B1646" s="358"/>
      <c r="C1646" s="358"/>
      <c r="D1646" s="358"/>
      <c r="E1646" s="387"/>
      <c r="F1646" s="388"/>
      <c r="I1646" s="104"/>
      <c r="J1646" s="362"/>
      <c r="K1646" s="362"/>
      <c r="L1646" s="362"/>
      <c r="M1646" s="363"/>
      <c r="N1646" s="363"/>
    </row>
    <row r="1647" spans="1:14" ht="12.75">
      <c r="A1647" s="115" t="s">
        <v>328</v>
      </c>
      <c r="B1647" s="358"/>
      <c r="C1647" s="358"/>
      <c r="D1647" s="358"/>
      <c r="E1647" s="387"/>
      <c r="F1647" s="388"/>
      <c r="I1647" s="104"/>
      <c r="J1647" s="362"/>
      <c r="K1647" s="362"/>
      <c r="L1647" s="362"/>
      <c r="M1647" s="363"/>
      <c r="N1647" s="363"/>
    </row>
    <row r="1648" spans="1:14" ht="12.75">
      <c r="A1648" s="115" t="s">
        <v>329</v>
      </c>
      <c r="B1648" s="358"/>
      <c r="C1648" s="358"/>
      <c r="D1648" s="358"/>
      <c r="E1648" s="387"/>
      <c r="F1648" s="388"/>
      <c r="I1648" s="104"/>
      <c r="J1648" s="362"/>
      <c r="K1648" s="362"/>
      <c r="L1648" s="362"/>
      <c r="M1648" s="363"/>
      <c r="N1648" s="363"/>
    </row>
    <row r="1649" spans="1:14" ht="12.75">
      <c r="A1649" s="115" t="s">
        <v>330</v>
      </c>
      <c r="B1649" s="358"/>
      <c r="C1649" s="358"/>
      <c r="D1649" s="358"/>
      <c r="E1649" s="387"/>
      <c r="F1649" s="388"/>
      <c r="I1649" s="104"/>
      <c r="J1649" s="362"/>
      <c r="K1649" s="362"/>
      <c r="L1649" s="362"/>
      <c r="M1649" s="363"/>
      <c r="N1649" s="363"/>
    </row>
    <row r="1650" spans="1:14" ht="12.75">
      <c r="A1650" s="115" t="s">
        <v>331</v>
      </c>
      <c r="B1650" s="358"/>
      <c r="C1650" s="358"/>
      <c r="D1650" s="358"/>
      <c r="E1650" s="387"/>
      <c r="F1650" s="388"/>
      <c r="I1650" s="104"/>
      <c r="J1650" s="362"/>
      <c r="K1650" s="362"/>
      <c r="L1650" s="362"/>
      <c r="M1650" s="363"/>
      <c r="N1650" s="363"/>
    </row>
    <row r="1651" spans="1:14" ht="12.75">
      <c r="A1651" s="115" t="s">
        <v>332</v>
      </c>
      <c r="B1651" s="358"/>
      <c r="C1651" s="358"/>
      <c r="D1651" s="358"/>
      <c r="E1651" s="387"/>
      <c r="F1651" s="388"/>
      <c r="I1651" s="104"/>
      <c r="J1651" s="362"/>
      <c r="K1651" s="362"/>
      <c r="L1651" s="362"/>
      <c r="M1651" s="363"/>
      <c r="N1651" s="363"/>
    </row>
    <row r="1652" spans="1:14" ht="12.75">
      <c r="A1652" s="115" t="s">
        <v>333</v>
      </c>
      <c r="B1652" s="358"/>
      <c r="C1652" s="358"/>
      <c r="D1652" s="358"/>
      <c r="E1652" s="387"/>
      <c r="F1652" s="388"/>
      <c r="I1652" s="104"/>
      <c r="J1652" s="362"/>
      <c r="K1652" s="362"/>
      <c r="L1652" s="362"/>
      <c r="M1652" s="363"/>
      <c r="N1652" s="363"/>
    </row>
    <row r="1653" spans="1:14" ht="12.75">
      <c r="A1653" s="115" t="s">
        <v>334</v>
      </c>
      <c r="B1653" s="358"/>
      <c r="C1653" s="358"/>
      <c r="D1653" s="358"/>
      <c r="E1653" s="387"/>
      <c r="F1653" s="388"/>
      <c r="I1653" s="104"/>
      <c r="J1653" s="362"/>
      <c r="K1653" s="362"/>
      <c r="L1653" s="362"/>
      <c r="M1653" s="363"/>
      <c r="N1653" s="363"/>
    </row>
    <row r="1654" spans="1:14" ht="12.75">
      <c r="A1654" s="115" t="s">
        <v>335</v>
      </c>
      <c r="B1654" s="358"/>
      <c r="C1654" s="358"/>
      <c r="D1654" s="358"/>
      <c r="E1654" s="387"/>
      <c r="F1654" s="388"/>
      <c r="I1654" s="104"/>
      <c r="J1654" s="362"/>
      <c r="K1654" s="362"/>
      <c r="L1654" s="362"/>
      <c r="M1654" s="363"/>
      <c r="N1654" s="363"/>
    </row>
    <row r="1655" spans="1:14" ht="12.75">
      <c r="A1655" s="115" t="s">
        <v>336</v>
      </c>
      <c r="B1655" s="358"/>
      <c r="C1655" s="358"/>
      <c r="D1655" s="358"/>
      <c r="E1655" s="387"/>
      <c r="F1655" s="388"/>
      <c r="I1655" s="104"/>
      <c r="J1655" s="362"/>
      <c r="K1655" s="362"/>
      <c r="L1655" s="362"/>
      <c r="M1655" s="363"/>
      <c r="N1655" s="363"/>
    </row>
    <row r="1656" spans="1:14" ht="12.75">
      <c r="A1656" s="115" t="s">
        <v>337</v>
      </c>
      <c r="B1656" s="358"/>
      <c r="C1656" s="358"/>
      <c r="D1656" s="358"/>
      <c r="E1656" s="387"/>
      <c r="F1656" s="388"/>
      <c r="I1656" s="104"/>
      <c r="J1656" s="362"/>
      <c r="K1656" s="362"/>
      <c r="L1656" s="362"/>
      <c r="M1656" s="363"/>
      <c r="N1656" s="363"/>
    </row>
    <row r="1657" spans="1:14" ht="12.75">
      <c r="A1657" s="115" t="s">
        <v>338</v>
      </c>
      <c r="B1657" s="358"/>
      <c r="C1657" s="358"/>
      <c r="D1657" s="358"/>
      <c r="E1657" s="387"/>
      <c r="F1657" s="388"/>
      <c r="I1657" s="104"/>
      <c r="J1657" s="362"/>
      <c r="K1657" s="362"/>
      <c r="L1657" s="362"/>
      <c r="M1657" s="363"/>
      <c r="N1657" s="363"/>
    </row>
    <row r="1658" spans="1:14" ht="12.75">
      <c r="A1658" s="115" t="s">
        <v>339</v>
      </c>
      <c r="B1658" s="358"/>
      <c r="C1658" s="358"/>
      <c r="D1658" s="358"/>
      <c r="E1658" s="387"/>
      <c r="F1658" s="388"/>
      <c r="I1658" s="104"/>
      <c r="J1658" s="362"/>
      <c r="K1658" s="362"/>
      <c r="L1658" s="362"/>
      <c r="M1658" s="363"/>
      <c r="N1658" s="363"/>
    </row>
    <row r="1659" spans="1:14" ht="12.75">
      <c r="A1659" s="115" t="s">
        <v>340</v>
      </c>
      <c r="B1659" s="358"/>
      <c r="C1659" s="358"/>
      <c r="D1659" s="358"/>
      <c r="E1659" s="387"/>
      <c r="F1659" s="388"/>
      <c r="I1659" s="104"/>
      <c r="J1659" s="362"/>
      <c r="K1659" s="362"/>
      <c r="L1659" s="362"/>
      <c r="M1659" s="363"/>
      <c r="N1659" s="363"/>
    </row>
    <row r="1660" spans="1:14" ht="12.75">
      <c r="A1660" s="115" t="s">
        <v>341</v>
      </c>
      <c r="B1660" s="358"/>
      <c r="C1660" s="358"/>
      <c r="D1660" s="358"/>
      <c r="E1660" s="387"/>
      <c r="F1660" s="388"/>
      <c r="I1660" s="104"/>
      <c r="J1660" s="362"/>
      <c r="K1660" s="362"/>
      <c r="L1660" s="362"/>
      <c r="M1660" s="363"/>
      <c r="N1660" s="363"/>
    </row>
    <row r="1661" spans="1:14" ht="12.75">
      <c r="A1661" s="115" t="s">
        <v>342</v>
      </c>
      <c r="B1661" s="358"/>
      <c r="C1661" s="358"/>
      <c r="D1661" s="358"/>
      <c r="E1661" s="387"/>
      <c r="F1661" s="388"/>
      <c r="I1661" s="104"/>
      <c r="J1661" s="362"/>
      <c r="K1661" s="362"/>
      <c r="L1661" s="362"/>
      <c r="M1661" s="363"/>
      <c r="N1661" s="363"/>
    </row>
    <row r="1662" spans="1:14" ht="12.75">
      <c r="A1662" s="115" t="s">
        <v>343</v>
      </c>
      <c r="B1662" s="358"/>
      <c r="C1662" s="358"/>
      <c r="D1662" s="358"/>
      <c r="E1662" s="387"/>
      <c r="F1662" s="388"/>
      <c r="I1662" s="104"/>
      <c r="J1662" s="362"/>
      <c r="K1662" s="362"/>
      <c r="L1662" s="362"/>
      <c r="M1662" s="363"/>
      <c r="N1662" s="363"/>
    </row>
    <row r="1663" spans="1:14" ht="12.75">
      <c r="A1663" s="115" t="s">
        <v>344</v>
      </c>
      <c r="B1663" s="358"/>
      <c r="C1663" s="358"/>
      <c r="D1663" s="358"/>
      <c r="E1663" s="387"/>
      <c r="F1663" s="388"/>
      <c r="I1663" s="104"/>
      <c r="J1663" s="362"/>
      <c r="K1663" s="362"/>
      <c r="L1663" s="362"/>
      <c r="M1663" s="363"/>
      <c r="N1663" s="363"/>
    </row>
    <row r="1664" spans="1:14" ht="12.75">
      <c r="A1664" s="115" t="s">
        <v>345</v>
      </c>
      <c r="B1664" s="358"/>
      <c r="C1664" s="358"/>
      <c r="D1664" s="358"/>
      <c r="E1664" s="387"/>
      <c r="F1664" s="388"/>
      <c r="I1664" s="104"/>
      <c r="J1664" s="362"/>
      <c r="K1664" s="362"/>
      <c r="L1664" s="362"/>
      <c r="M1664" s="363"/>
      <c r="N1664" s="363"/>
    </row>
    <row r="1665" spans="1:14" ht="12.75">
      <c r="A1665" s="115" t="s">
        <v>346</v>
      </c>
      <c r="B1665" s="358"/>
      <c r="C1665" s="358"/>
      <c r="D1665" s="358"/>
      <c r="E1665" s="387"/>
      <c r="F1665" s="388"/>
      <c r="I1665" s="104"/>
      <c r="J1665" s="362"/>
      <c r="K1665" s="362"/>
      <c r="L1665" s="362"/>
      <c r="M1665" s="363"/>
      <c r="N1665" s="363"/>
    </row>
    <row r="1666" spans="1:14" ht="12.75">
      <c r="A1666" s="115" t="s">
        <v>347</v>
      </c>
      <c r="B1666" s="358"/>
      <c r="C1666" s="358"/>
      <c r="D1666" s="358"/>
      <c r="E1666" s="387"/>
      <c r="F1666" s="388"/>
      <c r="I1666" s="104"/>
      <c r="J1666" s="362"/>
      <c r="K1666" s="362"/>
      <c r="L1666" s="362"/>
      <c r="M1666" s="363"/>
      <c r="N1666" s="363"/>
    </row>
    <row r="1667" spans="1:14" ht="12.75">
      <c r="A1667" s="116" t="s">
        <v>348</v>
      </c>
      <c r="B1667" s="358"/>
      <c r="C1667" s="358"/>
      <c r="D1667" s="358"/>
      <c r="E1667" s="387"/>
      <c r="F1667" s="388"/>
      <c r="I1667" s="104"/>
      <c r="J1667" s="362"/>
      <c r="K1667" s="362"/>
      <c r="L1667" s="362"/>
      <c r="M1667" s="363"/>
      <c r="N1667" s="363"/>
    </row>
    <row r="1668" spans="1:14" ht="12.75">
      <c r="A1668" s="114" t="s">
        <v>349</v>
      </c>
      <c r="B1668" s="358">
        <v>202</v>
      </c>
      <c r="C1668" s="358"/>
      <c r="D1668" s="358">
        <v>737</v>
      </c>
      <c r="E1668" s="389">
        <v>737</v>
      </c>
      <c r="F1668" s="391">
        <v>0</v>
      </c>
      <c r="I1668" s="109"/>
      <c r="J1668" s="360"/>
      <c r="K1668" s="360"/>
      <c r="L1668" s="360"/>
      <c r="M1668" s="364"/>
      <c r="N1668" s="364"/>
    </row>
    <row r="1669" spans="1:14" ht="12.75">
      <c r="A1669" s="116" t="s">
        <v>350</v>
      </c>
      <c r="B1669" s="358"/>
      <c r="C1669" s="358"/>
      <c r="D1669" s="358"/>
      <c r="E1669" s="390"/>
      <c r="F1669" s="392"/>
      <c r="I1669" s="109"/>
      <c r="J1669" s="360"/>
      <c r="K1669" s="360"/>
      <c r="L1669" s="360"/>
      <c r="M1669" s="364"/>
      <c r="N1669" s="364"/>
    </row>
    <row r="1670" spans="1:14" ht="12.75">
      <c r="A1670" s="353" t="s">
        <v>351</v>
      </c>
      <c r="B1670" s="122">
        <v>202</v>
      </c>
      <c r="C1670" s="122"/>
      <c r="D1670" s="122">
        <v>10258</v>
      </c>
      <c r="E1670" s="117">
        <v>96.77358490566037</v>
      </c>
      <c r="F1670" s="118">
        <v>36.301886792452834</v>
      </c>
      <c r="I1670" s="104"/>
      <c r="J1670" s="297"/>
      <c r="K1670" s="297"/>
      <c r="L1670" s="297"/>
      <c r="M1670" s="298"/>
      <c r="N1670" s="298"/>
    </row>
    <row r="1671" spans="1:14" ht="12.75">
      <c r="A1671" s="353" t="s">
        <v>352</v>
      </c>
      <c r="B1671" s="122">
        <v>202</v>
      </c>
      <c r="C1671" s="122"/>
      <c r="D1671" s="122">
        <v>10204</v>
      </c>
      <c r="E1671" s="117">
        <v>94.48148148148148</v>
      </c>
      <c r="F1671" s="118">
        <v>35.592592592592595</v>
      </c>
      <c r="I1671" s="109"/>
      <c r="J1671" s="296"/>
      <c r="K1671" s="296"/>
      <c r="L1671" s="296"/>
      <c r="M1671" s="294"/>
      <c r="N1671" s="294"/>
    </row>
    <row r="1672" spans="1:14" ht="12.75">
      <c r="A1672" s="114" t="s">
        <v>353</v>
      </c>
      <c r="B1672" s="358">
        <v>202</v>
      </c>
      <c r="C1672" s="358"/>
      <c r="D1672" s="358">
        <v>71757</v>
      </c>
      <c r="E1672" s="387">
        <v>307.08661214599425</v>
      </c>
      <c r="F1672" s="388">
        <v>96.82340350345802</v>
      </c>
      <c r="I1672" s="104"/>
      <c r="J1672" s="362"/>
      <c r="K1672" s="362"/>
      <c r="L1672" s="362"/>
      <c r="M1672" s="363"/>
      <c r="N1672" s="363"/>
    </row>
    <row r="1673" spans="1:14" ht="12.75">
      <c r="A1673" s="115" t="s">
        <v>354</v>
      </c>
      <c r="B1673" s="358"/>
      <c r="C1673" s="358"/>
      <c r="D1673" s="358"/>
      <c r="E1673" s="387"/>
      <c r="F1673" s="388"/>
      <c r="I1673" s="104"/>
      <c r="J1673" s="362"/>
      <c r="K1673" s="362"/>
      <c r="L1673" s="362"/>
      <c r="M1673" s="363"/>
      <c r="N1673" s="363"/>
    </row>
    <row r="1674" spans="1:14" ht="12.75">
      <c r="A1674" s="115" t="s">
        <v>355</v>
      </c>
      <c r="B1674" s="358"/>
      <c r="C1674" s="358"/>
      <c r="D1674" s="358"/>
      <c r="E1674" s="387"/>
      <c r="F1674" s="388"/>
      <c r="I1674" s="104"/>
      <c r="J1674" s="362"/>
      <c r="K1674" s="362"/>
      <c r="L1674" s="362"/>
      <c r="M1674" s="363"/>
      <c r="N1674" s="363"/>
    </row>
    <row r="1675" spans="1:14" ht="12.75">
      <c r="A1675" s="115" t="s">
        <v>356</v>
      </c>
      <c r="B1675" s="358"/>
      <c r="C1675" s="358"/>
      <c r="D1675" s="358"/>
      <c r="E1675" s="387"/>
      <c r="F1675" s="388"/>
      <c r="I1675" s="104"/>
      <c r="J1675" s="362"/>
      <c r="K1675" s="362"/>
      <c r="L1675" s="362"/>
      <c r="M1675" s="363"/>
      <c r="N1675" s="363"/>
    </row>
    <row r="1676" spans="1:14" ht="12.75">
      <c r="A1676" s="115" t="s">
        <v>357</v>
      </c>
      <c r="B1676" s="358"/>
      <c r="C1676" s="358"/>
      <c r="D1676" s="358"/>
      <c r="E1676" s="387"/>
      <c r="F1676" s="388"/>
      <c r="I1676" s="104"/>
      <c r="J1676" s="362"/>
      <c r="K1676" s="362"/>
      <c r="L1676" s="362"/>
      <c r="M1676" s="363"/>
      <c r="N1676" s="363"/>
    </row>
    <row r="1677" spans="1:14" ht="12.75">
      <c r="A1677" s="115" t="s">
        <v>358</v>
      </c>
      <c r="B1677" s="358"/>
      <c r="C1677" s="358"/>
      <c r="D1677" s="358"/>
      <c r="E1677" s="387"/>
      <c r="F1677" s="388"/>
      <c r="I1677" s="104"/>
      <c r="J1677" s="362"/>
      <c r="K1677" s="362"/>
      <c r="L1677" s="362"/>
      <c r="M1677" s="363"/>
      <c r="N1677" s="363"/>
    </row>
    <row r="1678" spans="1:14" ht="12.75">
      <c r="A1678" s="115" t="s">
        <v>359</v>
      </c>
      <c r="B1678" s="358"/>
      <c r="C1678" s="358"/>
      <c r="D1678" s="358"/>
      <c r="E1678" s="387"/>
      <c r="F1678" s="388"/>
      <c r="I1678" s="104"/>
      <c r="J1678" s="362"/>
      <c r="K1678" s="362"/>
      <c r="L1678" s="362"/>
      <c r="M1678" s="363"/>
      <c r="N1678" s="363"/>
    </row>
    <row r="1679" spans="1:14" ht="12.75">
      <c r="A1679" s="115" t="s">
        <v>360</v>
      </c>
      <c r="B1679" s="358"/>
      <c r="C1679" s="358"/>
      <c r="D1679" s="358"/>
      <c r="E1679" s="387"/>
      <c r="F1679" s="388"/>
      <c r="I1679" s="104"/>
      <c r="J1679" s="362"/>
      <c r="K1679" s="362"/>
      <c r="L1679" s="362"/>
      <c r="M1679" s="363"/>
      <c r="N1679" s="363"/>
    </row>
    <row r="1680" spans="1:14" ht="12.75">
      <c r="A1680" s="115" t="s">
        <v>361</v>
      </c>
      <c r="B1680" s="358"/>
      <c r="C1680" s="358"/>
      <c r="D1680" s="358"/>
      <c r="E1680" s="387"/>
      <c r="F1680" s="388"/>
      <c r="I1680" s="104"/>
      <c r="J1680" s="362"/>
      <c r="K1680" s="362"/>
      <c r="L1680" s="362"/>
      <c r="M1680" s="363"/>
      <c r="N1680" s="363"/>
    </row>
    <row r="1681" spans="1:14" ht="12.75">
      <c r="A1681" s="115" t="s">
        <v>362</v>
      </c>
      <c r="B1681" s="358"/>
      <c r="C1681" s="358"/>
      <c r="D1681" s="358"/>
      <c r="E1681" s="387"/>
      <c r="F1681" s="388"/>
      <c r="I1681" s="104"/>
      <c r="J1681" s="362"/>
      <c r="K1681" s="362"/>
      <c r="L1681" s="362"/>
      <c r="M1681" s="363"/>
      <c r="N1681" s="363"/>
    </row>
    <row r="1682" spans="1:14" ht="12.75">
      <c r="A1682" s="115" t="s">
        <v>363</v>
      </c>
      <c r="B1682" s="358"/>
      <c r="C1682" s="358"/>
      <c r="D1682" s="358"/>
      <c r="E1682" s="387"/>
      <c r="F1682" s="388"/>
      <c r="I1682" s="104"/>
      <c r="J1682" s="362"/>
      <c r="K1682" s="362"/>
      <c r="L1682" s="362"/>
      <c r="M1682" s="363"/>
      <c r="N1682" s="363"/>
    </row>
    <row r="1683" spans="1:14" ht="12.75">
      <c r="A1683" s="115" t="s">
        <v>364</v>
      </c>
      <c r="B1683" s="358"/>
      <c r="C1683" s="358"/>
      <c r="D1683" s="358"/>
      <c r="E1683" s="387"/>
      <c r="F1683" s="388"/>
      <c r="I1683" s="104"/>
      <c r="J1683" s="362"/>
      <c r="K1683" s="362"/>
      <c r="L1683" s="362"/>
      <c r="M1683" s="363"/>
      <c r="N1683" s="363"/>
    </row>
    <row r="1684" spans="1:14" ht="12.75">
      <c r="A1684" s="115" t="s">
        <v>365</v>
      </c>
      <c r="B1684" s="358"/>
      <c r="C1684" s="358"/>
      <c r="D1684" s="358"/>
      <c r="E1684" s="387"/>
      <c r="F1684" s="388"/>
      <c r="I1684" s="104"/>
      <c r="J1684" s="362"/>
      <c r="K1684" s="362"/>
      <c r="L1684" s="362"/>
      <c r="M1684" s="363"/>
      <c r="N1684" s="363"/>
    </row>
    <row r="1685" spans="1:14" ht="12.75">
      <c r="A1685" s="115" t="s">
        <v>366</v>
      </c>
      <c r="B1685" s="358"/>
      <c r="C1685" s="358"/>
      <c r="D1685" s="358"/>
      <c r="E1685" s="387"/>
      <c r="F1685" s="388"/>
      <c r="I1685" s="104"/>
      <c r="J1685" s="362"/>
      <c r="K1685" s="362"/>
      <c r="L1685" s="362"/>
      <c r="M1685" s="363"/>
      <c r="N1685" s="363"/>
    </row>
    <row r="1686" spans="1:14" ht="12.75">
      <c r="A1686" s="115" t="s">
        <v>367</v>
      </c>
      <c r="B1686" s="358"/>
      <c r="C1686" s="358"/>
      <c r="D1686" s="358"/>
      <c r="E1686" s="387"/>
      <c r="F1686" s="388"/>
      <c r="I1686" s="104"/>
      <c r="J1686" s="362"/>
      <c r="K1686" s="362"/>
      <c r="L1686" s="362"/>
      <c r="M1686" s="363"/>
      <c r="N1686" s="363"/>
    </row>
    <row r="1687" spans="1:14" ht="12.75">
      <c r="A1687" s="115" t="s">
        <v>368</v>
      </c>
      <c r="B1687" s="358"/>
      <c r="C1687" s="358"/>
      <c r="D1687" s="358"/>
      <c r="E1687" s="387"/>
      <c r="F1687" s="388"/>
      <c r="I1687" s="104"/>
      <c r="J1687" s="362"/>
      <c r="K1687" s="362"/>
      <c r="L1687" s="362"/>
      <c r="M1687" s="363"/>
      <c r="N1687" s="363"/>
    </row>
    <row r="1688" spans="1:14" ht="12.75">
      <c r="A1688" s="115" t="s">
        <v>369</v>
      </c>
      <c r="B1688" s="358"/>
      <c r="C1688" s="358"/>
      <c r="D1688" s="358"/>
      <c r="E1688" s="387"/>
      <c r="F1688" s="388"/>
      <c r="I1688" s="104"/>
      <c r="J1688" s="362"/>
      <c r="K1688" s="362"/>
      <c r="L1688" s="362"/>
      <c r="M1688" s="363"/>
      <c r="N1688" s="363"/>
    </row>
    <row r="1689" spans="1:14" ht="12.75">
      <c r="A1689" s="115" t="s">
        <v>370</v>
      </c>
      <c r="B1689" s="358"/>
      <c r="C1689" s="358"/>
      <c r="D1689" s="358"/>
      <c r="E1689" s="387"/>
      <c r="F1689" s="388"/>
      <c r="I1689" s="104"/>
      <c r="J1689" s="362"/>
      <c r="K1689" s="362"/>
      <c r="L1689" s="362"/>
      <c r="M1689" s="363"/>
      <c r="N1689" s="363"/>
    </row>
    <row r="1690" spans="1:14" ht="12.75">
      <c r="A1690" s="115" t="s">
        <v>371</v>
      </c>
      <c r="B1690" s="358"/>
      <c r="C1690" s="358"/>
      <c r="D1690" s="358"/>
      <c r="E1690" s="387"/>
      <c r="F1690" s="388"/>
      <c r="I1690" s="104"/>
      <c r="J1690" s="362"/>
      <c r="K1690" s="362"/>
      <c r="L1690" s="362"/>
      <c r="M1690" s="363"/>
      <c r="N1690" s="363"/>
    </row>
    <row r="1691" spans="1:14" ht="12.75">
      <c r="A1691" s="115" t="s">
        <v>372</v>
      </c>
      <c r="B1691" s="358"/>
      <c r="C1691" s="358"/>
      <c r="D1691" s="358"/>
      <c r="E1691" s="387"/>
      <c r="F1691" s="388"/>
      <c r="I1691" s="104"/>
      <c r="J1691" s="362"/>
      <c r="K1691" s="362"/>
      <c r="L1691" s="362"/>
      <c r="M1691" s="363"/>
      <c r="N1691" s="363"/>
    </row>
    <row r="1692" spans="1:14" ht="12.75">
      <c r="A1692" s="115" t="s">
        <v>373</v>
      </c>
      <c r="B1692" s="358"/>
      <c r="C1692" s="358"/>
      <c r="D1692" s="358"/>
      <c r="E1692" s="387"/>
      <c r="F1692" s="388"/>
      <c r="I1692" s="104"/>
      <c r="J1692" s="362"/>
      <c r="K1692" s="362"/>
      <c r="L1692" s="362"/>
      <c r="M1692" s="363"/>
      <c r="N1692" s="363"/>
    </row>
    <row r="1693" spans="1:14" ht="12.75">
      <c r="A1693" s="116" t="s">
        <v>374</v>
      </c>
      <c r="B1693" s="358"/>
      <c r="C1693" s="358"/>
      <c r="D1693" s="358"/>
      <c r="E1693" s="387"/>
      <c r="F1693" s="388"/>
      <c r="I1693" s="104"/>
      <c r="J1693" s="362"/>
      <c r="K1693" s="362"/>
      <c r="L1693" s="362"/>
      <c r="M1693" s="363"/>
      <c r="N1693" s="363"/>
    </row>
    <row r="1694" spans="1:14" ht="12.75">
      <c r="A1694" s="353" t="s">
        <v>375</v>
      </c>
      <c r="B1694" s="122">
        <v>202</v>
      </c>
      <c r="C1694" s="122"/>
      <c r="D1694" s="122">
        <v>237</v>
      </c>
      <c r="E1694" s="117">
        <v>237</v>
      </c>
      <c r="F1694" s="118">
        <v>0</v>
      </c>
      <c r="I1694" s="109"/>
      <c r="J1694" s="296"/>
      <c r="K1694" s="296"/>
      <c r="L1694" s="296"/>
      <c r="M1694" s="294"/>
      <c r="N1694" s="294"/>
    </row>
    <row r="1695" spans="1:14" ht="12.75">
      <c r="A1695" s="114" t="s">
        <v>376</v>
      </c>
      <c r="B1695" s="358">
        <v>202</v>
      </c>
      <c r="C1695" s="358"/>
      <c r="D1695" s="358">
        <v>6380</v>
      </c>
      <c r="E1695" s="387">
        <v>101.26984126984127</v>
      </c>
      <c r="F1695" s="388">
        <v>31.49206349206349</v>
      </c>
      <c r="I1695" s="104"/>
      <c r="J1695" s="362"/>
      <c r="K1695" s="362"/>
      <c r="L1695" s="362"/>
      <c r="M1695" s="363"/>
      <c r="N1695" s="363"/>
    </row>
    <row r="1696" spans="1:14" ht="12.75">
      <c r="A1696" s="115" t="s">
        <v>377</v>
      </c>
      <c r="B1696" s="358"/>
      <c r="C1696" s="358"/>
      <c r="D1696" s="358"/>
      <c r="E1696" s="387"/>
      <c r="F1696" s="388"/>
      <c r="I1696" s="104"/>
      <c r="J1696" s="362"/>
      <c r="K1696" s="362"/>
      <c r="L1696" s="362"/>
      <c r="M1696" s="363"/>
      <c r="N1696" s="363"/>
    </row>
    <row r="1697" spans="1:14" ht="12.75">
      <c r="A1697" s="116" t="s">
        <v>378</v>
      </c>
      <c r="B1697" s="358"/>
      <c r="C1697" s="358"/>
      <c r="D1697" s="358"/>
      <c r="E1697" s="387"/>
      <c r="F1697" s="388"/>
      <c r="I1697" s="104"/>
      <c r="J1697" s="362"/>
      <c r="K1697" s="362"/>
      <c r="L1697" s="362"/>
      <c r="M1697" s="363"/>
      <c r="N1697" s="363"/>
    </row>
    <row r="1698" spans="1:14" ht="12.75">
      <c r="A1698" s="114" t="s">
        <v>379</v>
      </c>
      <c r="B1698" s="358">
        <v>202</v>
      </c>
      <c r="C1698" s="358"/>
      <c r="D1698" s="358">
        <v>7975</v>
      </c>
      <c r="E1698" s="387">
        <v>115.57971014492753</v>
      </c>
      <c r="F1698" s="388">
        <v>29.333333333333332</v>
      </c>
      <c r="I1698" s="109"/>
      <c r="J1698" s="360"/>
      <c r="K1698" s="360"/>
      <c r="L1698" s="360"/>
      <c r="M1698" s="361"/>
      <c r="N1698" s="361"/>
    </row>
    <row r="1699" spans="1:14" ht="12.75">
      <c r="A1699" s="115" t="s">
        <v>380</v>
      </c>
      <c r="B1699" s="358"/>
      <c r="C1699" s="358"/>
      <c r="D1699" s="358"/>
      <c r="E1699" s="387"/>
      <c r="F1699" s="388"/>
      <c r="I1699" s="109"/>
      <c r="J1699" s="360"/>
      <c r="K1699" s="360"/>
      <c r="L1699" s="360"/>
      <c r="M1699" s="361"/>
      <c r="N1699" s="361"/>
    </row>
    <row r="1700" spans="1:14" ht="12.75">
      <c r="A1700" s="116" t="s">
        <v>381</v>
      </c>
      <c r="B1700" s="358"/>
      <c r="C1700" s="358"/>
      <c r="D1700" s="358"/>
      <c r="E1700" s="387"/>
      <c r="F1700" s="388"/>
      <c r="I1700" s="109"/>
      <c r="J1700" s="360"/>
      <c r="K1700" s="360"/>
      <c r="L1700" s="360"/>
      <c r="M1700" s="361"/>
      <c r="N1700" s="361"/>
    </row>
    <row r="1701" spans="1:14" ht="12.75">
      <c r="A1701" s="114" t="s">
        <v>382</v>
      </c>
      <c r="B1701" s="358">
        <v>202</v>
      </c>
      <c r="C1701" s="358"/>
      <c r="D1701" s="358">
        <v>6264</v>
      </c>
      <c r="E1701" s="387">
        <v>87</v>
      </c>
      <c r="F1701" s="388">
        <v>28.444444444444443</v>
      </c>
      <c r="I1701" s="104"/>
      <c r="J1701" s="362"/>
      <c r="K1701" s="362"/>
      <c r="L1701" s="362"/>
      <c r="M1701" s="363"/>
      <c r="N1701" s="363"/>
    </row>
    <row r="1702" spans="1:14" ht="12.75">
      <c r="A1702" s="115" t="s">
        <v>383</v>
      </c>
      <c r="B1702" s="358"/>
      <c r="C1702" s="358"/>
      <c r="D1702" s="358"/>
      <c r="E1702" s="387"/>
      <c r="F1702" s="388"/>
      <c r="I1702" s="104"/>
      <c r="J1702" s="362"/>
      <c r="K1702" s="362"/>
      <c r="L1702" s="362"/>
      <c r="M1702" s="363"/>
      <c r="N1702" s="363"/>
    </row>
    <row r="1703" spans="1:14" ht="12.75">
      <c r="A1703" s="116" t="s">
        <v>384</v>
      </c>
      <c r="B1703" s="358"/>
      <c r="C1703" s="358"/>
      <c r="D1703" s="358"/>
      <c r="E1703" s="387"/>
      <c r="F1703" s="388"/>
      <c r="I1703" s="104"/>
      <c r="J1703" s="362"/>
      <c r="K1703" s="362"/>
      <c r="L1703" s="362"/>
      <c r="M1703" s="363"/>
      <c r="N1703" s="363"/>
    </row>
    <row r="1704" spans="1:14" ht="12.75">
      <c r="A1704" s="114" t="s">
        <v>385</v>
      </c>
      <c r="B1704" s="358">
        <v>202</v>
      </c>
      <c r="C1704" s="358"/>
      <c r="D1704" s="358">
        <v>7393</v>
      </c>
      <c r="E1704" s="387">
        <v>112.01515151515152</v>
      </c>
      <c r="F1704" s="388">
        <v>30.318181818181817</v>
      </c>
      <c r="I1704" s="109"/>
      <c r="J1704" s="360"/>
      <c r="K1704" s="360"/>
      <c r="L1704" s="360"/>
      <c r="M1704" s="361"/>
      <c r="N1704" s="361"/>
    </row>
    <row r="1705" spans="1:14" ht="12.75">
      <c r="A1705" s="115" t="s">
        <v>386</v>
      </c>
      <c r="B1705" s="358"/>
      <c r="C1705" s="358"/>
      <c r="D1705" s="358"/>
      <c r="E1705" s="387"/>
      <c r="F1705" s="388"/>
      <c r="I1705" s="109"/>
      <c r="J1705" s="360"/>
      <c r="K1705" s="360"/>
      <c r="L1705" s="360"/>
      <c r="M1705" s="361"/>
      <c r="N1705" s="361"/>
    </row>
    <row r="1706" spans="1:14" ht="12.75">
      <c r="A1706" s="116" t="s">
        <v>387</v>
      </c>
      <c r="B1706" s="358"/>
      <c r="C1706" s="358"/>
      <c r="D1706" s="358"/>
      <c r="E1706" s="387"/>
      <c r="F1706" s="388"/>
      <c r="I1706" s="109"/>
      <c r="J1706" s="360"/>
      <c r="K1706" s="360"/>
      <c r="L1706" s="360"/>
      <c r="M1706" s="361"/>
      <c r="N1706" s="361"/>
    </row>
    <row r="1707" spans="1:14" ht="12.75">
      <c r="A1707" s="114" t="s">
        <v>388</v>
      </c>
      <c r="B1707" s="358">
        <v>202</v>
      </c>
      <c r="C1707" s="358"/>
      <c r="D1707" s="358">
        <v>7855</v>
      </c>
      <c r="E1707" s="387">
        <v>113.84057971014492</v>
      </c>
      <c r="F1707" s="388">
        <v>29.44927536231884</v>
      </c>
      <c r="I1707" s="104"/>
      <c r="J1707" s="362"/>
      <c r="K1707" s="362"/>
      <c r="L1707" s="362"/>
      <c r="M1707" s="363"/>
      <c r="N1707" s="363"/>
    </row>
    <row r="1708" spans="1:14" ht="12.75">
      <c r="A1708" s="115" t="s">
        <v>389</v>
      </c>
      <c r="B1708" s="358"/>
      <c r="C1708" s="358"/>
      <c r="D1708" s="358"/>
      <c r="E1708" s="387"/>
      <c r="F1708" s="388"/>
      <c r="I1708" s="104"/>
      <c r="J1708" s="362"/>
      <c r="K1708" s="362"/>
      <c r="L1708" s="362"/>
      <c r="M1708" s="363"/>
      <c r="N1708" s="363"/>
    </row>
    <row r="1709" spans="1:14" ht="12.75">
      <c r="A1709" s="116" t="s">
        <v>390</v>
      </c>
      <c r="B1709" s="358"/>
      <c r="C1709" s="358"/>
      <c r="D1709" s="358"/>
      <c r="E1709" s="387"/>
      <c r="F1709" s="388"/>
      <c r="I1709" s="104"/>
      <c r="J1709" s="362"/>
      <c r="K1709" s="362"/>
      <c r="L1709" s="362"/>
      <c r="M1709" s="363"/>
      <c r="N1709" s="363"/>
    </row>
    <row r="1710" spans="1:14" ht="12.75">
      <c r="A1710" s="114" t="s">
        <v>391</v>
      </c>
      <c r="B1710" s="358">
        <v>202</v>
      </c>
      <c r="C1710" s="358"/>
      <c r="D1710" s="358">
        <v>7868</v>
      </c>
      <c r="E1710" s="387">
        <v>128.98360655737704</v>
      </c>
      <c r="F1710" s="388">
        <v>32.22950819672131</v>
      </c>
      <c r="I1710" s="109"/>
      <c r="J1710" s="360"/>
      <c r="K1710" s="360"/>
      <c r="L1710" s="360"/>
      <c r="M1710" s="361"/>
      <c r="N1710" s="361"/>
    </row>
    <row r="1711" spans="1:14" ht="12.75">
      <c r="A1711" s="115" t="s">
        <v>392</v>
      </c>
      <c r="B1711" s="358"/>
      <c r="C1711" s="358"/>
      <c r="D1711" s="358"/>
      <c r="E1711" s="387"/>
      <c r="F1711" s="388"/>
      <c r="I1711" s="109"/>
      <c r="J1711" s="360"/>
      <c r="K1711" s="360"/>
      <c r="L1711" s="360"/>
      <c r="M1711" s="361"/>
      <c r="N1711" s="361"/>
    </row>
    <row r="1712" spans="1:14" ht="12.75">
      <c r="A1712" s="116" t="s">
        <v>393</v>
      </c>
      <c r="B1712" s="358"/>
      <c r="C1712" s="358"/>
      <c r="D1712" s="358"/>
      <c r="E1712" s="387"/>
      <c r="F1712" s="388"/>
      <c r="I1712" s="109"/>
      <c r="J1712" s="360"/>
      <c r="K1712" s="360"/>
      <c r="L1712" s="360"/>
      <c r="M1712" s="361"/>
      <c r="N1712" s="361"/>
    </row>
    <row r="1713" spans="1:14" ht="12.75">
      <c r="A1713" s="114" t="s">
        <v>394</v>
      </c>
      <c r="B1713" s="358">
        <v>202</v>
      </c>
      <c r="C1713" s="358"/>
      <c r="D1713" s="358">
        <v>8203</v>
      </c>
      <c r="E1713" s="387">
        <v>132.30645161290323</v>
      </c>
      <c r="F1713" s="388">
        <v>31.822580645161292</v>
      </c>
      <c r="I1713" s="104"/>
      <c r="J1713" s="362"/>
      <c r="K1713" s="362"/>
      <c r="L1713" s="362"/>
      <c r="M1713" s="363"/>
      <c r="N1713" s="363"/>
    </row>
    <row r="1714" spans="1:14" ht="12.75">
      <c r="A1714" s="115" t="s">
        <v>395</v>
      </c>
      <c r="B1714" s="358"/>
      <c r="C1714" s="358"/>
      <c r="D1714" s="358"/>
      <c r="E1714" s="387"/>
      <c r="F1714" s="388"/>
      <c r="I1714" s="104"/>
      <c r="J1714" s="362"/>
      <c r="K1714" s="362"/>
      <c r="L1714" s="362"/>
      <c r="M1714" s="363"/>
      <c r="N1714" s="363"/>
    </row>
    <row r="1715" spans="1:14" ht="12.75">
      <c r="A1715" s="116" t="s">
        <v>396</v>
      </c>
      <c r="B1715" s="358"/>
      <c r="C1715" s="358"/>
      <c r="D1715" s="358"/>
      <c r="E1715" s="387"/>
      <c r="F1715" s="388"/>
      <c r="I1715" s="104"/>
      <c r="J1715" s="362"/>
      <c r="K1715" s="362"/>
      <c r="L1715" s="362"/>
      <c r="M1715" s="363"/>
      <c r="N1715" s="363"/>
    </row>
    <row r="1716" spans="1:14" ht="12.75">
      <c r="A1716" s="114" t="s">
        <v>397</v>
      </c>
      <c r="B1716" s="358">
        <v>202</v>
      </c>
      <c r="C1716" s="358"/>
      <c r="D1716" s="358">
        <v>6976</v>
      </c>
      <c r="E1716" s="387">
        <v>116.26666666666667</v>
      </c>
      <c r="F1716" s="388">
        <v>32.766666666666666</v>
      </c>
      <c r="I1716" s="109"/>
      <c r="J1716" s="360"/>
      <c r="K1716" s="360"/>
      <c r="L1716" s="360"/>
      <c r="M1716" s="361"/>
      <c r="N1716" s="361"/>
    </row>
    <row r="1717" spans="1:14" ht="12.75">
      <c r="A1717" s="115" t="s">
        <v>398</v>
      </c>
      <c r="B1717" s="358"/>
      <c r="C1717" s="358"/>
      <c r="D1717" s="358"/>
      <c r="E1717" s="387"/>
      <c r="F1717" s="388"/>
      <c r="I1717" s="109"/>
      <c r="J1717" s="360"/>
      <c r="K1717" s="360"/>
      <c r="L1717" s="360"/>
      <c r="M1717" s="361"/>
      <c r="N1717" s="361"/>
    </row>
    <row r="1718" spans="1:14" ht="12.75">
      <c r="A1718" s="116" t="s">
        <v>399</v>
      </c>
      <c r="B1718" s="358"/>
      <c r="C1718" s="358"/>
      <c r="D1718" s="358"/>
      <c r="E1718" s="387"/>
      <c r="F1718" s="388"/>
      <c r="I1718" s="109"/>
      <c r="J1718" s="360"/>
      <c r="K1718" s="360"/>
      <c r="L1718" s="360"/>
      <c r="M1718" s="361"/>
      <c r="N1718" s="361"/>
    </row>
    <row r="1719" spans="1:14" ht="12.75">
      <c r="A1719" s="114" t="s">
        <v>400</v>
      </c>
      <c r="B1719" s="358">
        <v>202</v>
      </c>
      <c r="C1719" s="358"/>
      <c r="D1719" s="358">
        <v>5849</v>
      </c>
      <c r="E1719" s="387">
        <v>92.84126984126983</v>
      </c>
      <c r="F1719" s="388">
        <v>31.50793650793651</v>
      </c>
      <c r="I1719" s="104"/>
      <c r="J1719" s="362"/>
      <c r="K1719" s="362"/>
      <c r="L1719" s="362"/>
      <c r="M1719" s="363"/>
      <c r="N1719" s="363"/>
    </row>
    <row r="1720" spans="1:14" ht="12.75">
      <c r="A1720" s="115" t="s">
        <v>401</v>
      </c>
      <c r="B1720" s="358"/>
      <c r="C1720" s="358"/>
      <c r="D1720" s="358"/>
      <c r="E1720" s="387"/>
      <c r="F1720" s="388"/>
      <c r="I1720" s="104"/>
      <c r="J1720" s="362"/>
      <c r="K1720" s="362"/>
      <c r="L1720" s="362"/>
      <c r="M1720" s="363"/>
      <c r="N1720" s="363"/>
    </row>
    <row r="1721" spans="1:14" ht="12.75">
      <c r="A1721" s="116" t="s">
        <v>402</v>
      </c>
      <c r="B1721" s="358"/>
      <c r="C1721" s="358"/>
      <c r="D1721" s="358"/>
      <c r="E1721" s="387"/>
      <c r="F1721" s="388"/>
      <c r="I1721" s="104"/>
      <c r="J1721" s="362"/>
      <c r="K1721" s="362"/>
      <c r="L1721" s="362"/>
      <c r="M1721" s="363"/>
      <c r="N1721" s="363"/>
    </row>
    <row r="1722" spans="1:14" ht="12.75">
      <c r="A1722" s="353" t="s">
        <v>403</v>
      </c>
      <c r="B1722" s="122">
        <v>202</v>
      </c>
      <c r="C1722" s="122"/>
      <c r="D1722" s="122">
        <v>3812</v>
      </c>
      <c r="E1722" s="117">
        <v>3812</v>
      </c>
      <c r="F1722" s="118">
        <v>869</v>
      </c>
      <c r="I1722" s="109"/>
      <c r="J1722" s="296"/>
      <c r="K1722" s="296"/>
      <c r="L1722" s="296"/>
      <c r="M1722" s="294"/>
      <c r="N1722" s="294"/>
    </row>
    <row r="1723" spans="1:14" ht="12.75">
      <c r="A1723" s="353" t="s">
        <v>404</v>
      </c>
      <c r="B1723" s="122">
        <v>202</v>
      </c>
      <c r="C1723" s="122"/>
      <c r="D1723" s="122">
        <v>3936</v>
      </c>
      <c r="E1723" s="117">
        <v>3936</v>
      </c>
      <c r="F1723" s="118">
        <v>906</v>
      </c>
      <c r="I1723" s="104"/>
      <c r="J1723" s="297"/>
      <c r="K1723" s="297"/>
      <c r="L1723" s="297"/>
      <c r="M1723" s="298"/>
      <c r="N1723" s="298"/>
    </row>
    <row r="1724" spans="1:14" ht="12.75">
      <c r="A1724" s="353" t="s">
        <v>405</v>
      </c>
      <c r="B1724" s="122">
        <v>202</v>
      </c>
      <c r="C1724" s="122"/>
      <c r="D1724" s="122">
        <v>4475</v>
      </c>
      <c r="E1724" s="117">
        <v>4475</v>
      </c>
      <c r="F1724" s="118">
        <v>2088</v>
      </c>
      <c r="I1724" s="109"/>
      <c r="J1724" s="296"/>
      <c r="K1724" s="296"/>
      <c r="L1724" s="296"/>
      <c r="M1724" s="294"/>
      <c r="N1724" s="294"/>
    </row>
    <row r="1725" spans="1:14" ht="12.75">
      <c r="A1725" s="353" t="s">
        <v>406</v>
      </c>
      <c r="B1725" s="122">
        <v>202</v>
      </c>
      <c r="C1725" s="122"/>
      <c r="D1725" s="122">
        <v>23011</v>
      </c>
      <c r="E1725" s="117">
        <v>80.74035087719298</v>
      </c>
      <c r="F1725" s="118">
        <v>23.056140350877193</v>
      </c>
      <c r="I1725" s="104"/>
      <c r="J1725" s="297"/>
      <c r="K1725" s="297"/>
      <c r="L1725" s="297"/>
      <c r="M1725" s="298"/>
      <c r="N1725" s="298"/>
    </row>
    <row r="1726" spans="1:14" ht="12.75">
      <c r="A1726" s="114" t="s">
        <v>407</v>
      </c>
      <c r="B1726" s="358">
        <v>202</v>
      </c>
      <c r="C1726" s="358"/>
      <c r="D1726" s="358">
        <v>8416</v>
      </c>
      <c r="E1726" s="387">
        <v>127.51515151515152</v>
      </c>
      <c r="F1726" s="388">
        <v>40.28787878787879</v>
      </c>
      <c r="I1726" s="109"/>
      <c r="J1726" s="360"/>
      <c r="K1726" s="360"/>
      <c r="L1726" s="360"/>
      <c r="M1726" s="361"/>
      <c r="N1726" s="361"/>
    </row>
    <row r="1727" spans="1:14" ht="12.75">
      <c r="A1727" s="115" t="s">
        <v>408</v>
      </c>
      <c r="B1727" s="358"/>
      <c r="C1727" s="358"/>
      <c r="D1727" s="358"/>
      <c r="E1727" s="387"/>
      <c r="F1727" s="388"/>
      <c r="I1727" s="109"/>
      <c r="J1727" s="360"/>
      <c r="K1727" s="360"/>
      <c r="L1727" s="360"/>
      <c r="M1727" s="361"/>
      <c r="N1727" s="361"/>
    </row>
    <row r="1728" spans="1:14" ht="12.75">
      <c r="A1728" s="116" t="s">
        <v>409</v>
      </c>
      <c r="B1728" s="358"/>
      <c r="C1728" s="358"/>
      <c r="D1728" s="358"/>
      <c r="E1728" s="387"/>
      <c r="F1728" s="388"/>
      <c r="I1728" s="109"/>
      <c r="J1728" s="360"/>
      <c r="K1728" s="360"/>
      <c r="L1728" s="360"/>
      <c r="M1728" s="361"/>
      <c r="N1728" s="361"/>
    </row>
    <row r="1729" spans="1:14" ht="12.75">
      <c r="A1729" s="353" t="s">
        <v>410</v>
      </c>
      <c r="B1729" s="122">
        <v>202</v>
      </c>
      <c r="C1729" s="122"/>
      <c r="D1729" s="122">
        <v>3323</v>
      </c>
      <c r="E1729" s="117">
        <v>107.19354838709677</v>
      </c>
      <c r="F1729" s="118">
        <v>31.29032258064516</v>
      </c>
      <c r="I1729" s="104"/>
      <c r="J1729" s="297"/>
      <c r="K1729" s="297"/>
      <c r="L1729" s="297"/>
      <c r="M1729" s="298"/>
      <c r="N1729" s="298"/>
    </row>
    <row r="1730" spans="1:14" ht="12.75">
      <c r="A1730" s="353" t="s">
        <v>411</v>
      </c>
      <c r="B1730" s="122">
        <v>202</v>
      </c>
      <c r="C1730" s="122"/>
      <c r="D1730" s="122">
        <v>3667</v>
      </c>
      <c r="E1730" s="117">
        <v>122.23333333333333</v>
      </c>
      <c r="F1730" s="118">
        <v>31.7</v>
      </c>
      <c r="I1730" s="109"/>
      <c r="J1730" s="296"/>
      <c r="K1730" s="296"/>
      <c r="L1730" s="296"/>
      <c r="M1730" s="294"/>
      <c r="N1730" s="294"/>
    </row>
    <row r="1731" spans="1:14" ht="12.75">
      <c r="A1731" s="353" t="s">
        <v>412</v>
      </c>
      <c r="B1731" s="122">
        <v>202</v>
      </c>
      <c r="C1731" s="122"/>
      <c r="D1731" s="122">
        <v>3629</v>
      </c>
      <c r="E1731" s="117">
        <v>120.96666666666667</v>
      </c>
      <c r="F1731" s="118">
        <v>31.9</v>
      </c>
      <c r="I1731" s="104"/>
      <c r="J1731" s="297"/>
      <c r="K1731" s="297"/>
      <c r="L1731" s="297"/>
      <c r="M1731" s="298"/>
      <c r="N1731" s="298"/>
    </row>
    <row r="1732" spans="1:14" ht="12.75">
      <c r="A1732" s="353" t="s">
        <v>413</v>
      </c>
      <c r="B1732" s="122">
        <v>202</v>
      </c>
      <c r="C1732" s="122"/>
      <c r="D1732" s="122">
        <v>3986</v>
      </c>
      <c r="E1732" s="117">
        <v>128.58064516129033</v>
      </c>
      <c r="F1732" s="118">
        <v>31.161290322580644</v>
      </c>
      <c r="I1732" s="109"/>
      <c r="J1732" s="296"/>
      <c r="K1732" s="296"/>
      <c r="L1732" s="296"/>
      <c r="M1732" s="294"/>
      <c r="N1732" s="294"/>
    </row>
    <row r="1733" spans="1:14" ht="12.75">
      <c r="A1733" s="353" t="s">
        <v>414</v>
      </c>
      <c r="B1733" s="122">
        <v>202</v>
      </c>
      <c r="C1733" s="122"/>
      <c r="D1733" s="122">
        <v>2816</v>
      </c>
      <c r="E1733" s="117">
        <v>90.83870967741936</v>
      </c>
      <c r="F1733" s="118">
        <v>31.096774193548388</v>
      </c>
      <c r="I1733" s="104"/>
      <c r="J1733" s="297"/>
      <c r="K1733" s="297"/>
      <c r="L1733" s="297"/>
      <c r="M1733" s="298"/>
      <c r="N1733" s="298"/>
    </row>
    <row r="1734" spans="1:14" ht="12.75">
      <c r="A1734" s="353" t="s">
        <v>415</v>
      </c>
      <c r="B1734" s="122">
        <v>202</v>
      </c>
      <c r="C1734" s="122"/>
      <c r="D1734" s="122">
        <v>3170</v>
      </c>
      <c r="E1734" s="117">
        <v>90.57142857142857</v>
      </c>
      <c r="F1734" s="118">
        <v>28.82857142857143</v>
      </c>
      <c r="I1734" s="109"/>
      <c r="J1734" s="296"/>
      <c r="K1734" s="296"/>
      <c r="L1734" s="296"/>
      <c r="M1734" s="294"/>
      <c r="N1734" s="294"/>
    </row>
    <row r="1735" spans="1:14" ht="12.75">
      <c r="A1735" s="353" t="s">
        <v>416</v>
      </c>
      <c r="B1735" s="122">
        <v>202</v>
      </c>
      <c r="C1735" s="122"/>
      <c r="D1735" s="122">
        <v>8601</v>
      </c>
      <c r="E1735" s="117">
        <v>141</v>
      </c>
      <c r="F1735" s="118">
        <v>36.36065573770492</v>
      </c>
      <c r="I1735" s="104"/>
      <c r="J1735" s="297"/>
      <c r="K1735" s="297"/>
      <c r="L1735" s="297"/>
      <c r="M1735" s="298"/>
      <c r="N1735" s="298"/>
    </row>
    <row r="1736" spans="1:14" ht="12.75">
      <c r="A1736" s="353" t="s">
        <v>417</v>
      </c>
      <c r="B1736" s="122">
        <v>202</v>
      </c>
      <c r="C1736" s="122"/>
      <c r="D1736" s="122">
        <v>4975</v>
      </c>
      <c r="E1736" s="117">
        <v>80.24193548387096</v>
      </c>
      <c r="F1736" s="118">
        <v>35.82258064516129</v>
      </c>
      <c r="I1736" s="109"/>
      <c r="J1736" s="296"/>
      <c r="K1736" s="296"/>
      <c r="L1736" s="296"/>
      <c r="M1736" s="294"/>
      <c r="N1736" s="294"/>
    </row>
    <row r="1737" spans="1:14" ht="12.75">
      <c r="A1737" s="353" t="s">
        <v>418</v>
      </c>
      <c r="B1737" s="122">
        <v>202</v>
      </c>
      <c r="C1737" s="122"/>
      <c r="D1737" s="122">
        <v>5829</v>
      </c>
      <c r="E1737" s="117">
        <v>92.52380952380952</v>
      </c>
      <c r="F1737" s="118">
        <v>35.44444444444444</v>
      </c>
      <c r="I1737" s="104"/>
      <c r="J1737" s="297"/>
      <c r="K1737" s="297"/>
      <c r="L1737" s="297"/>
      <c r="M1737" s="298"/>
      <c r="N1737" s="298"/>
    </row>
    <row r="1738" spans="1:14" ht="12.75">
      <c r="A1738" s="353" t="s">
        <v>419</v>
      </c>
      <c r="B1738" s="122">
        <v>202</v>
      </c>
      <c r="C1738" s="122"/>
      <c r="D1738" s="122">
        <v>5574</v>
      </c>
      <c r="E1738" s="117">
        <v>92.9</v>
      </c>
      <c r="F1738" s="118">
        <v>36.93333333333333</v>
      </c>
      <c r="I1738" s="109"/>
      <c r="J1738" s="296"/>
      <c r="K1738" s="296"/>
      <c r="L1738" s="296"/>
      <c r="M1738" s="294"/>
      <c r="N1738" s="294"/>
    </row>
    <row r="1739" spans="1:14" ht="12.75">
      <c r="A1739" s="353" t="s">
        <v>420</v>
      </c>
      <c r="B1739" s="122">
        <v>202</v>
      </c>
      <c r="C1739" s="122"/>
      <c r="D1739" s="122">
        <v>3173</v>
      </c>
      <c r="E1739" s="117">
        <v>105.76666666666667</v>
      </c>
      <c r="F1739" s="118">
        <v>31.766666666666666</v>
      </c>
      <c r="I1739" s="104"/>
      <c r="J1739" s="297"/>
      <c r="K1739" s="297"/>
      <c r="L1739" s="297"/>
      <c r="M1739" s="298"/>
      <c r="N1739" s="298"/>
    </row>
    <row r="1740" spans="1:14" ht="12.75">
      <c r="A1740" s="353" t="s">
        <v>421</v>
      </c>
      <c r="B1740" s="122">
        <v>202</v>
      </c>
      <c r="C1740" s="122"/>
      <c r="D1740" s="122">
        <v>2734</v>
      </c>
      <c r="E1740" s="117">
        <v>91.13333333333334</v>
      </c>
      <c r="F1740" s="118">
        <v>31.9</v>
      </c>
      <c r="I1740" s="109"/>
      <c r="J1740" s="296"/>
      <c r="K1740" s="296"/>
      <c r="L1740" s="296"/>
      <c r="M1740" s="294"/>
      <c r="N1740" s="294"/>
    </row>
    <row r="1741" spans="1:14" ht="12.75">
      <c r="A1741" s="353" t="s">
        <v>422</v>
      </c>
      <c r="B1741" s="122">
        <v>202</v>
      </c>
      <c r="C1741" s="122"/>
      <c r="D1741" s="122">
        <v>3015</v>
      </c>
      <c r="E1741" s="117">
        <v>100.5</v>
      </c>
      <c r="F1741" s="118">
        <v>31.9</v>
      </c>
      <c r="I1741" s="104"/>
      <c r="J1741" s="297"/>
      <c r="K1741" s="297"/>
      <c r="L1741" s="297"/>
      <c r="M1741" s="298"/>
      <c r="N1741" s="298"/>
    </row>
    <row r="1742" spans="1:14" ht="12.75">
      <c r="A1742" s="353" t="s">
        <v>423</v>
      </c>
      <c r="B1742" s="122">
        <v>202</v>
      </c>
      <c r="C1742" s="122"/>
      <c r="D1742" s="122">
        <v>3919</v>
      </c>
      <c r="E1742" s="117">
        <v>126.41935483870968</v>
      </c>
      <c r="F1742" s="118">
        <v>36.83870967741935</v>
      </c>
      <c r="I1742" s="109"/>
      <c r="J1742" s="296"/>
      <c r="K1742" s="296"/>
      <c r="L1742" s="296"/>
      <c r="M1742" s="294"/>
      <c r="N1742" s="294"/>
    </row>
    <row r="1743" spans="1:14" ht="12.75">
      <c r="A1743" s="353" t="s">
        <v>424</v>
      </c>
      <c r="B1743" s="122">
        <v>202</v>
      </c>
      <c r="C1743" s="122"/>
      <c r="D1743" s="122">
        <v>4421</v>
      </c>
      <c r="E1743" s="117">
        <v>138.15625</v>
      </c>
      <c r="F1743" s="118">
        <v>35.75</v>
      </c>
      <c r="I1743" s="104"/>
      <c r="J1743" s="297"/>
      <c r="K1743" s="297"/>
      <c r="L1743" s="297"/>
      <c r="M1743" s="298"/>
      <c r="N1743" s="298"/>
    </row>
    <row r="1744" spans="1:14" ht="12.75">
      <c r="A1744" s="353" t="s">
        <v>425</v>
      </c>
      <c r="B1744" s="122">
        <v>202</v>
      </c>
      <c r="C1744" s="122"/>
      <c r="D1744" s="122">
        <v>3877</v>
      </c>
      <c r="E1744" s="117">
        <v>125.06451612903226</v>
      </c>
      <c r="F1744" s="118">
        <v>36.935483870967744</v>
      </c>
      <c r="I1744" s="109"/>
      <c r="J1744" s="296"/>
      <c r="K1744" s="296"/>
      <c r="L1744" s="296"/>
      <c r="M1744" s="294"/>
      <c r="N1744" s="294"/>
    </row>
    <row r="1745" spans="1:14" ht="12.75">
      <c r="A1745" s="353" t="s">
        <v>426</v>
      </c>
      <c r="B1745" s="122">
        <v>202</v>
      </c>
      <c r="C1745" s="122"/>
      <c r="D1745" s="122">
        <v>227</v>
      </c>
      <c r="E1745" s="117">
        <v>227</v>
      </c>
      <c r="F1745" s="118">
        <v>449</v>
      </c>
      <c r="I1745" s="104"/>
      <c r="J1745" s="297"/>
      <c r="K1745" s="297"/>
      <c r="L1745" s="297"/>
      <c r="M1745" s="298"/>
      <c r="N1745" s="298"/>
    </row>
    <row r="1746" spans="1:14" ht="12.75">
      <c r="A1746" s="353" t="s">
        <v>427</v>
      </c>
      <c r="B1746" s="122">
        <v>202</v>
      </c>
      <c r="C1746" s="122"/>
      <c r="D1746" s="122">
        <v>10508</v>
      </c>
      <c r="E1746" s="117">
        <v>10508</v>
      </c>
      <c r="F1746" s="118">
        <v>5238</v>
      </c>
      <c r="I1746" s="109"/>
      <c r="J1746" s="296"/>
      <c r="K1746" s="296"/>
      <c r="L1746" s="296"/>
      <c r="M1746" s="294"/>
      <c r="N1746" s="294"/>
    </row>
    <row r="1747" spans="1:14" ht="12.75">
      <c r="A1747" s="353" t="s">
        <v>428</v>
      </c>
      <c r="B1747" s="122">
        <v>202</v>
      </c>
      <c r="C1747" s="122"/>
      <c r="D1747" s="122">
        <v>3277</v>
      </c>
      <c r="E1747" s="117">
        <v>3277</v>
      </c>
      <c r="F1747" s="118">
        <v>646</v>
      </c>
      <c r="I1747" s="104"/>
      <c r="J1747" s="297"/>
      <c r="K1747" s="297"/>
      <c r="L1747" s="297"/>
      <c r="M1747" s="298"/>
      <c r="N1747" s="298"/>
    </row>
    <row r="1748" spans="1:14" ht="12.75">
      <c r="A1748" s="353" t="s">
        <v>429</v>
      </c>
      <c r="B1748" s="122">
        <v>202</v>
      </c>
      <c r="C1748" s="122"/>
      <c r="D1748" s="122">
        <v>2961</v>
      </c>
      <c r="E1748" s="117">
        <v>2961</v>
      </c>
      <c r="F1748" s="118">
        <v>674</v>
      </c>
      <c r="I1748" s="109"/>
      <c r="J1748" s="296"/>
      <c r="K1748" s="296"/>
      <c r="L1748" s="296"/>
      <c r="M1748" s="294"/>
      <c r="N1748" s="294"/>
    </row>
    <row r="1749" spans="1:14" ht="12.75">
      <c r="A1749" s="353" t="s">
        <v>430</v>
      </c>
      <c r="B1749" s="122">
        <v>202</v>
      </c>
      <c r="C1749" s="122"/>
      <c r="D1749" s="122">
        <v>32787</v>
      </c>
      <c r="E1749" s="117">
        <v>32787</v>
      </c>
      <c r="F1749" s="118">
        <v>4826</v>
      </c>
      <c r="I1749" s="104"/>
      <c r="J1749" s="297"/>
      <c r="K1749" s="297"/>
      <c r="L1749" s="297"/>
      <c r="M1749" s="298"/>
      <c r="N1749" s="298"/>
    </row>
    <row r="1750" spans="1:14" ht="12.75">
      <c r="A1750" s="353" t="s">
        <v>431</v>
      </c>
      <c r="B1750" s="122">
        <v>202</v>
      </c>
      <c r="C1750" s="122"/>
      <c r="D1750" s="122">
        <v>8309</v>
      </c>
      <c r="E1750" s="117">
        <v>8309</v>
      </c>
      <c r="F1750" s="118">
        <v>5736</v>
      </c>
      <c r="I1750" s="109"/>
      <c r="J1750" s="296"/>
      <c r="K1750" s="296"/>
      <c r="L1750" s="296"/>
      <c r="M1750" s="294"/>
      <c r="N1750" s="294"/>
    </row>
    <row r="1751" spans="1:14" ht="12.75">
      <c r="A1751" s="353" t="s">
        <v>432</v>
      </c>
      <c r="B1751" s="122">
        <v>202</v>
      </c>
      <c r="C1751" s="122"/>
      <c r="D1751" s="122">
        <v>1792</v>
      </c>
      <c r="E1751" s="117">
        <v>1792</v>
      </c>
      <c r="F1751" s="118">
        <v>1105</v>
      </c>
      <c r="I1751" s="104"/>
      <c r="J1751" s="297"/>
      <c r="K1751" s="297"/>
      <c r="L1751" s="297"/>
      <c r="M1751" s="298"/>
      <c r="N1751" s="298"/>
    </row>
    <row r="1752" spans="1:14" ht="12.75">
      <c r="A1752" s="353" t="s">
        <v>433</v>
      </c>
      <c r="B1752" s="122">
        <v>202</v>
      </c>
      <c r="C1752" s="122"/>
      <c r="D1752" s="122">
        <v>1440</v>
      </c>
      <c r="E1752" s="117">
        <v>720</v>
      </c>
      <c r="F1752" s="118">
        <v>320.5</v>
      </c>
      <c r="I1752" s="109"/>
      <c r="J1752" s="296"/>
      <c r="K1752" s="296"/>
      <c r="L1752" s="296"/>
      <c r="M1752" s="294"/>
      <c r="N1752" s="294"/>
    </row>
    <row r="1753" spans="1:14" ht="12.75">
      <c r="A1753" s="353" t="s">
        <v>434</v>
      </c>
      <c r="B1753" s="122">
        <v>202</v>
      </c>
      <c r="C1753" s="122"/>
      <c r="D1753" s="122">
        <v>13025</v>
      </c>
      <c r="E1753" s="117">
        <v>13025</v>
      </c>
      <c r="F1753" s="118">
        <v>3702</v>
      </c>
      <c r="I1753" s="104"/>
      <c r="J1753" s="297"/>
      <c r="K1753" s="297"/>
      <c r="L1753" s="297"/>
      <c r="M1753" s="298"/>
      <c r="N1753" s="298"/>
    </row>
    <row r="1754" spans="1:14" ht="12.75">
      <c r="A1754" s="353" t="s">
        <v>435</v>
      </c>
      <c r="B1754" s="122">
        <v>202</v>
      </c>
      <c r="C1754" s="122"/>
      <c r="D1754" s="122">
        <v>9258</v>
      </c>
      <c r="E1754" s="117">
        <v>89.88349514563107</v>
      </c>
      <c r="F1754" s="118">
        <v>22.864077669902912</v>
      </c>
      <c r="I1754" s="109"/>
      <c r="J1754" s="296"/>
      <c r="K1754" s="296"/>
      <c r="L1754" s="296"/>
      <c r="M1754" s="294"/>
      <c r="N1754" s="294"/>
    </row>
    <row r="1755" spans="1:14" ht="12.75">
      <c r="A1755" s="114" t="s">
        <v>436</v>
      </c>
      <c r="B1755" s="358">
        <v>202</v>
      </c>
      <c r="C1755" s="358"/>
      <c r="D1755" s="358">
        <v>43643</v>
      </c>
      <c r="E1755" s="387">
        <v>862.7750556792873</v>
      </c>
      <c r="F1755" s="388">
        <v>177.84521158129175</v>
      </c>
      <c r="I1755" s="104"/>
      <c r="J1755" s="362"/>
      <c r="K1755" s="362"/>
      <c r="L1755" s="362"/>
      <c r="M1755" s="363"/>
      <c r="N1755" s="363"/>
    </row>
    <row r="1756" spans="1:14" ht="12.75">
      <c r="A1756" s="115" t="s">
        <v>437</v>
      </c>
      <c r="B1756" s="358"/>
      <c r="C1756" s="358"/>
      <c r="D1756" s="358"/>
      <c r="E1756" s="387"/>
      <c r="F1756" s="388"/>
      <c r="I1756" s="104"/>
      <c r="J1756" s="362"/>
      <c r="K1756" s="362"/>
      <c r="L1756" s="362"/>
      <c r="M1756" s="363"/>
      <c r="N1756" s="363"/>
    </row>
    <row r="1757" spans="1:14" ht="12.75">
      <c r="A1757" s="115" t="s">
        <v>438</v>
      </c>
      <c r="B1757" s="358"/>
      <c r="C1757" s="358"/>
      <c r="D1757" s="358"/>
      <c r="E1757" s="387"/>
      <c r="F1757" s="388"/>
      <c r="I1757" s="104"/>
      <c r="J1757" s="362"/>
      <c r="K1757" s="362"/>
      <c r="L1757" s="362"/>
      <c r="M1757" s="363"/>
      <c r="N1757" s="363"/>
    </row>
    <row r="1758" spans="1:14" ht="12.75">
      <c r="A1758" s="115" t="s">
        <v>439</v>
      </c>
      <c r="B1758" s="358"/>
      <c r="C1758" s="358"/>
      <c r="D1758" s="358"/>
      <c r="E1758" s="387"/>
      <c r="F1758" s="388"/>
      <c r="I1758" s="104"/>
      <c r="J1758" s="362"/>
      <c r="K1758" s="362"/>
      <c r="L1758" s="362"/>
      <c r="M1758" s="363"/>
      <c r="N1758" s="363"/>
    </row>
    <row r="1759" spans="1:14" ht="12.75">
      <c r="A1759" s="115" t="s">
        <v>440</v>
      </c>
      <c r="B1759" s="358"/>
      <c r="C1759" s="358"/>
      <c r="D1759" s="358"/>
      <c r="E1759" s="387"/>
      <c r="F1759" s="388"/>
      <c r="I1759" s="104"/>
      <c r="J1759" s="362"/>
      <c r="K1759" s="362"/>
      <c r="L1759" s="362"/>
      <c r="M1759" s="363"/>
      <c r="N1759" s="363"/>
    </row>
    <row r="1760" spans="1:14" ht="12.75">
      <c r="A1760" s="115" t="s">
        <v>441</v>
      </c>
      <c r="B1760" s="358"/>
      <c r="C1760" s="358"/>
      <c r="D1760" s="358"/>
      <c r="E1760" s="387"/>
      <c r="F1760" s="388"/>
      <c r="I1760" s="104"/>
      <c r="J1760" s="362"/>
      <c r="K1760" s="362"/>
      <c r="L1760" s="362"/>
      <c r="M1760" s="363"/>
      <c r="N1760" s="363"/>
    </row>
    <row r="1761" spans="1:14" ht="12.75">
      <c r="A1761" s="115" t="s">
        <v>442</v>
      </c>
      <c r="B1761" s="358"/>
      <c r="C1761" s="358"/>
      <c r="D1761" s="358"/>
      <c r="E1761" s="387"/>
      <c r="F1761" s="388"/>
      <c r="I1761" s="104"/>
      <c r="J1761" s="362"/>
      <c r="K1761" s="362"/>
      <c r="L1761" s="362"/>
      <c r="M1761" s="363"/>
      <c r="N1761" s="363"/>
    </row>
    <row r="1762" spans="1:14" ht="12.75">
      <c r="A1762" s="115" t="s">
        <v>443</v>
      </c>
      <c r="B1762" s="358"/>
      <c r="C1762" s="358"/>
      <c r="D1762" s="358"/>
      <c r="E1762" s="387"/>
      <c r="F1762" s="388"/>
      <c r="I1762" s="104"/>
      <c r="J1762" s="362"/>
      <c r="K1762" s="362"/>
      <c r="L1762" s="362"/>
      <c r="M1762" s="363"/>
      <c r="N1762" s="363"/>
    </row>
    <row r="1763" spans="1:14" ht="12.75">
      <c r="A1763" s="115" t="s">
        <v>444</v>
      </c>
      <c r="B1763" s="358"/>
      <c r="C1763" s="358"/>
      <c r="D1763" s="358"/>
      <c r="E1763" s="387"/>
      <c r="F1763" s="388"/>
      <c r="I1763" s="104"/>
      <c r="J1763" s="362"/>
      <c r="K1763" s="362"/>
      <c r="L1763" s="362"/>
      <c r="M1763" s="363"/>
      <c r="N1763" s="363"/>
    </row>
    <row r="1764" spans="1:14" ht="12.75">
      <c r="A1764" s="115" t="s">
        <v>445</v>
      </c>
      <c r="B1764" s="358"/>
      <c r="C1764" s="358"/>
      <c r="D1764" s="358"/>
      <c r="E1764" s="387"/>
      <c r="F1764" s="388"/>
      <c r="I1764" s="104"/>
      <c r="J1764" s="362"/>
      <c r="K1764" s="362"/>
      <c r="L1764" s="362"/>
      <c r="M1764" s="363"/>
      <c r="N1764" s="363"/>
    </row>
    <row r="1765" spans="1:14" ht="12.75">
      <c r="A1765" s="115" t="s">
        <v>446</v>
      </c>
      <c r="B1765" s="358"/>
      <c r="C1765" s="358"/>
      <c r="D1765" s="358"/>
      <c r="E1765" s="387"/>
      <c r="F1765" s="388"/>
      <c r="I1765" s="104"/>
      <c r="J1765" s="362"/>
      <c r="K1765" s="362"/>
      <c r="L1765" s="362"/>
      <c r="M1765" s="363"/>
      <c r="N1765" s="363"/>
    </row>
    <row r="1766" spans="1:14" ht="12.75">
      <c r="A1766" s="115" t="s">
        <v>447</v>
      </c>
      <c r="B1766" s="358"/>
      <c r="C1766" s="358"/>
      <c r="D1766" s="358"/>
      <c r="E1766" s="387"/>
      <c r="F1766" s="388"/>
      <c r="I1766" s="104"/>
      <c r="J1766" s="362"/>
      <c r="K1766" s="362"/>
      <c r="L1766" s="362"/>
      <c r="M1766" s="363"/>
      <c r="N1766" s="363"/>
    </row>
    <row r="1767" spans="1:14" ht="12.75">
      <c r="A1767" s="115" t="s">
        <v>448</v>
      </c>
      <c r="B1767" s="358"/>
      <c r="C1767" s="358"/>
      <c r="D1767" s="358"/>
      <c r="E1767" s="387"/>
      <c r="F1767" s="388"/>
      <c r="I1767" s="104"/>
      <c r="J1767" s="362"/>
      <c r="K1767" s="362"/>
      <c r="L1767" s="362"/>
      <c r="M1767" s="363"/>
      <c r="N1767" s="363"/>
    </row>
    <row r="1768" spans="1:14" ht="12.75">
      <c r="A1768" s="115" t="s">
        <v>449</v>
      </c>
      <c r="B1768" s="358"/>
      <c r="C1768" s="358"/>
      <c r="D1768" s="358"/>
      <c r="E1768" s="387"/>
      <c r="F1768" s="388"/>
      <c r="I1768" s="104"/>
      <c r="J1768" s="362"/>
      <c r="K1768" s="362"/>
      <c r="L1768" s="362"/>
      <c r="M1768" s="363"/>
      <c r="N1768" s="363"/>
    </row>
    <row r="1769" spans="1:14" ht="12.75">
      <c r="A1769" s="115" t="s">
        <v>450</v>
      </c>
      <c r="B1769" s="358"/>
      <c r="C1769" s="358"/>
      <c r="D1769" s="358"/>
      <c r="E1769" s="387"/>
      <c r="F1769" s="388"/>
      <c r="I1769" s="104"/>
      <c r="J1769" s="362"/>
      <c r="K1769" s="362"/>
      <c r="L1769" s="362"/>
      <c r="M1769" s="363"/>
      <c r="N1769" s="363"/>
    </row>
    <row r="1770" spans="1:14" ht="12.75">
      <c r="A1770" s="115" t="s">
        <v>451</v>
      </c>
      <c r="B1770" s="358"/>
      <c r="C1770" s="358"/>
      <c r="D1770" s="358"/>
      <c r="E1770" s="387"/>
      <c r="F1770" s="388"/>
      <c r="I1770" s="104"/>
      <c r="J1770" s="362"/>
      <c r="K1770" s="362"/>
      <c r="L1770" s="362"/>
      <c r="M1770" s="363"/>
      <c r="N1770" s="363"/>
    </row>
    <row r="1771" spans="1:14" ht="12.75">
      <c r="A1771" s="116" t="s">
        <v>452</v>
      </c>
      <c r="B1771" s="358"/>
      <c r="C1771" s="358"/>
      <c r="D1771" s="358"/>
      <c r="E1771" s="387"/>
      <c r="F1771" s="388"/>
      <c r="I1771" s="104"/>
      <c r="J1771" s="362"/>
      <c r="K1771" s="362"/>
      <c r="L1771" s="362"/>
      <c r="M1771" s="363"/>
      <c r="N1771" s="363"/>
    </row>
    <row r="1772" spans="1:14" ht="12.75">
      <c r="A1772" s="353" t="s">
        <v>453</v>
      </c>
      <c r="B1772" s="122">
        <v>202</v>
      </c>
      <c r="C1772" s="122"/>
      <c r="D1772" s="122">
        <v>20000</v>
      </c>
      <c r="E1772" s="117">
        <v>71.17437722419929</v>
      </c>
      <c r="F1772" s="118">
        <v>21.1423487544484</v>
      </c>
      <c r="I1772" s="109"/>
      <c r="J1772" s="296"/>
      <c r="K1772" s="296"/>
      <c r="L1772" s="296"/>
      <c r="M1772" s="294"/>
      <c r="N1772" s="294"/>
    </row>
    <row r="1773" spans="1:14" ht="12.75">
      <c r="A1773" s="114" t="s">
        <v>454</v>
      </c>
      <c r="B1773" s="358">
        <v>202</v>
      </c>
      <c r="C1773" s="358"/>
      <c r="D1773" s="358">
        <v>49171</v>
      </c>
      <c r="E1773" s="387">
        <v>91.73694029850746</v>
      </c>
      <c r="F1773" s="388">
        <v>35.576492537313435</v>
      </c>
      <c r="I1773" s="104"/>
      <c r="J1773" s="362"/>
      <c r="K1773" s="362"/>
      <c r="L1773" s="362"/>
      <c r="M1773" s="363"/>
      <c r="N1773" s="363"/>
    </row>
    <row r="1774" spans="1:14" ht="12.75">
      <c r="A1774" s="115" t="s">
        <v>455</v>
      </c>
      <c r="B1774" s="358"/>
      <c r="C1774" s="358"/>
      <c r="D1774" s="358"/>
      <c r="E1774" s="387"/>
      <c r="F1774" s="388"/>
      <c r="I1774" s="104"/>
      <c r="J1774" s="362"/>
      <c r="K1774" s="362"/>
      <c r="L1774" s="362"/>
      <c r="M1774" s="363"/>
      <c r="N1774" s="363"/>
    </row>
    <row r="1775" spans="1:14" ht="12.75">
      <c r="A1775" s="115" t="s">
        <v>456</v>
      </c>
      <c r="B1775" s="358"/>
      <c r="C1775" s="358"/>
      <c r="D1775" s="358"/>
      <c r="E1775" s="387"/>
      <c r="F1775" s="388"/>
      <c r="I1775" s="104"/>
      <c r="J1775" s="362"/>
      <c r="K1775" s="362"/>
      <c r="L1775" s="362"/>
      <c r="M1775" s="363"/>
      <c r="N1775" s="363"/>
    </row>
    <row r="1776" spans="1:14" ht="12.75">
      <c r="A1776" s="115" t="s">
        <v>457</v>
      </c>
      <c r="B1776" s="358"/>
      <c r="C1776" s="358"/>
      <c r="D1776" s="358"/>
      <c r="E1776" s="387"/>
      <c r="F1776" s="388"/>
      <c r="I1776" s="104"/>
      <c r="J1776" s="362"/>
      <c r="K1776" s="362"/>
      <c r="L1776" s="362"/>
      <c r="M1776" s="363"/>
      <c r="N1776" s="363"/>
    </row>
    <row r="1777" spans="1:14" ht="12.75">
      <c r="A1777" s="115" t="s">
        <v>458</v>
      </c>
      <c r="B1777" s="358"/>
      <c r="C1777" s="358"/>
      <c r="D1777" s="358"/>
      <c r="E1777" s="387"/>
      <c r="F1777" s="388"/>
      <c r="I1777" s="104"/>
      <c r="J1777" s="362"/>
      <c r="K1777" s="362"/>
      <c r="L1777" s="362"/>
      <c r="M1777" s="363"/>
      <c r="N1777" s="363"/>
    </row>
    <row r="1778" spans="1:14" ht="12.75">
      <c r="A1778" s="115" t="s">
        <v>459</v>
      </c>
      <c r="B1778" s="358"/>
      <c r="C1778" s="358"/>
      <c r="D1778" s="358"/>
      <c r="E1778" s="387"/>
      <c r="F1778" s="388"/>
      <c r="I1778" s="104"/>
      <c r="J1778" s="362"/>
      <c r="K1778" s="362"/>
      <c r="L1778" s="362"/>
      <c r="M1778" s="363"/>
      <c r="N1778" s="363"/>
    </row>
    <row r="1779" spans="1:14" ht="12.75">
      <c r="A1779" s="115" t="s">
        <v>460</v>
      </c>
      <c r="B1779" s="358"/>
      <c r="C1779" s="358"/>
      <c r="D1779" s="358"/>
      <c r="E1779" s="387"/>
      <c r="F1779" s="388"/>
      <c r="I1779" s="104"/>
      <c r="J1779" s="362"/>
      <c r="K1779" s="362"/>
      <c r="L1779" s="362"/>
      <c r="M1779" s="363"/>
      <c r="N1779" s="363"/>
    </row>
    <row r="1780" spans="1:14" ht="12.75">
      <c r="A1780" s="115" t="s">
        <v>461</v>
      </c>
      <c r="B1780" s="358"/>
      <c r="C1780" s="358"/>
      <c r="D1780" s="358"/>
      <c r="E1780" s="387"/>
      <c r="F1780" s="388"/>
      <c r="I1780" s="104"/>
      <c r="J1780" s="362"/>
      <c r="K1780" s="362"/>
      <c r="L1780" s="362"/>
      <c r="M1780" s="363"/>
      <c r="N1780" s="363"/>
    </row>
    <row r="1781" spans="1:14" ht="12.75">
      <c r="A1781" s="115" t="s">
        <v>462</v>
      </c>
      <c r="B1781" s="358"/>
      <c r="C1781" s="358"/>
      <c r="D1781" s="358"/>
      <c r="E1781" s="387"/>
      <c r="F1781" s="388"/>
      <c r="I1781" s="104"/>
      <c r="J1781" s="362"/>
      <c r="K1781" s="362"/>
      <c r="L1781" s="362"/>
      <c r="M1781" s="363"/>
      <c r="N1781" s="363"/>
    </row>
    <row r="1782" spans="1:14" ht="12.75">
      <c r="A1782" s="115" t="s">
        <v>463</v>
      </c>
      <c r="B1782" s="358"/>
      <c r="C1782" s="358"/>
      <c r="D1782" s="358"/>
      <c r="E1782" s="387"/>
      <c r="F1782" s="388"/>
      <c r="I1782" s="104"/>
      <c r="J1782" s="362"/>
      <c r="K1782" s="362"/>
      <c r="L1782" s="362"/>
      <c r="M1782" s="363"/>
      <c r="N1782" s="363"/>
    </row>
    <row r="1783" spans="1:14" ht="12.75">
      <c r="A1783" s="115" t="s">
        <v>464</v>
      </c>
      <c r="B1783" s="358"/>
      <c r="C1783" s="358"/>
      <c r="D1783" s="358"/>
      <c r="E1783" s="387"/>
      <c r="F1783" s="388"/>
      <c r="I1783" s="104"/>
      <c r="J1783" s="362"/>
      <c r="K1783" s="362"/>
      <c r="L1783" s="362"/>
      <c r="M1783" s="363"/>
      <c r="N1783" s="363"/>
    </row>
    <row r="1784" spans="1:14" ht="12.75">
      <c r="A1784" s="116" t="s">
        <v>465</v>
      </c>
      <c r="B1784" s="358"/>
      <c r="C1784" s="358"/>
      <c r="D1784" s="358"/>
      <c r="E1784" s="387"/>
      <c r="F1784" s="388"/>
      <c r="I1784" s="104"/>
      <c r="J1784" s="362"/>
      <c r="K1784" s="362"/>
      <c r="L1784" s="362"/>
      <c r="M1784" s="363"/>
      <c r="N1784" s="363"/>
    </row>
    <row r="1785" spans="1:14" ht="12.75">
      <c r="A1785" s="114" t="s">
        <v>466</v>
      </c>
      <c r="B1785" s="358">
        <v>202</v>
      </c>
      <c r="C1785" s="358"/>
      <c r="D1785" s="358">
        <v>46330</v>
      </c>
      <c r="E1785" s="387">
        <v>617.3880215725234</v>
      </c>
      <c r="F1785" s="388">
        <v>158.10275333522566</v>
      </c>
      <c r="I1785" s="109"/>
      <c r="J1785" s="360"/>
      <c r="K1785" s="360"/>
      <c r="L1785" s="360"/>
      <c r="M1785" s="361"/>
      <c r="N1785" s="361"/>
    </row>
    <row r="1786" spans="1:14" ht="12.75">
      <c r="A1786" s="115" t="s">
        <v>467</v>
      </c>
      <c r="B1786" s="358"/>
      <c r="C1786" s="358"/>
      <c r="D1786" s="358"/>
      <c r="E1786" s="387"/>
      <c r="F1786" s="388"/>
      <c r="I1786" s="109"/>
      <c r="J1786" s="360"/>
      <c r="K1786" s="360"/>
      <c r="L1786" s="360"/>
      <c r="M1786" s="361"/>
      <c r="N1786" s="361"/>
    </row>
    <row r="1787" spans="1:14" ht="12.75">
      <c r="A1787" s="115" t="s">
        <v>468</v>
      </c>
      <c r="B1787" s="358"/>
      <c r="C1787" s="358"/>
      <c r="D1787" s="358"/>
      <c r="E1787" s="387"/>
      <c r="F1787" s="388"/>
      <c r="I1787" s="109"/>
      <c r="J1787" s="360"/>
      <c r="K1787" s="360"/>
      <c r="L1787" s="360"/>
      <c r="M1787" s="361"/>
      <c r="N1787" s="361"/>
    </row>
    <row r="1788" spans="1:14" ht="12.75">
      <c r="A1788" s="115" t="s">
        <v>469</v>
      </c>
      <c r="B1788" s="358"/>
      <c r="C1788" s="358"/>
      <c r="D1788" s="358"/>
      <c r="E1788" s="387"/>
      <c r="F1788" s="388"/>
      <c r="I1788" s="109"/>
      <c r="J1788" s="360"/>
      <c r="K1788" s="360"/>
      <c r="L1788" s="360"/>
      <c r="M1788" s="361"/>
      <c r="N1788" s="361"/>
    </row>
    <row r="1789" spans="1:14" ht="12.75">
      <c r="A1789" s="116" t="s">
        <v>470</v>
      </c>
      <c r="B1789" s="358"/>
      <c r="C1789" s="358"/>
      <c r="D1789" s="358"/>
      <c r="E1789" s="387"/>
      <c r="F1789" s="388"/>
      <c r="I1789" s="109"/>
      <c r="J1789" s="360"/>
      <c r="K1789" s="360"/>
      <c r="L1789" s="360"/>
      <c r="M1789" s="361"/>
      <c r="N1789" s="361"/>
    </row>
    <row r="1790" spans="1:14" ht="12.75">
      <c r="A1790" s="114" t="s">
        <v>471</v>
      </c>
      <c r="B1790" s="358">
        <v>202</v>
      </c>
      <c r="C1790" s="358"/>
      <c r="D1790" s="358">
        <v>30302</v>
      </c>
      <c r="E1790" s="387">
        <v>156.1958762886598</v>
      </c>
      <c r="F1790" s="388">
        <v>42.2680412371134</v>
      </c>
      <c r="I1790" s="104"/>
      <c r="J1790" s="362"/>
      <c r="K1790" s="362"/>
      <c r="L1790" s="362"/>
      <c r="M1790" s="363"/>
      <c r="N1790" s="363"/>
    </row>
    <row r="1791" spans="1:14" ht="12.75">
      <c r="A1791" s="115" t="s">
        <v>472</v>
      </c>
      <c r="B1791" s="358"/>
      <c r="C1791" s="358"/>
      <c r="D1791" s="358"/>
      <c r="E1791" s="387"/>
      <c r="F1791" s="388"/>
      <c r="I1791" s="104"/>
      <c r="J1791" s="362"/>
      <c r="K1791" s="362"/>
      <c r="L1791" s="362"/>
      <c r="M1791" s="363"/>
      <c r="N1791" s="363"/>
    </row>
    <row r="1792" spans="1:14" ht="12.75">
      <c r="A1792" s="115" t="s">
        <v>473</v>
      </c>
      <c r="B1792" s="358"/>
      <c r="C1792" s="358"/>
      <c r="D1792" s="358"/>
      <c r="E1792" s="387"/>
      <c r="F1792" s="388"/>
      <c r="I1792" s="104"/>
      <c r="J1792" s="362"/>
      <c r="K1792" s="362"/>
      <c r="L1792" s="362"/>
      <c r="M1792" s="363"/>
      <c r="N1792" s="363"/>
    </row>
    <row r="1793" spans="1:14" ht="12.75">
      <c r="A1793" s="115" t="s">
        <v>474</v>
      </c>
      <c r="B1793" s="358"/>
      <c r="C1793" s="358"/>
      <c r="D1793" s="358"/>
      <c r="E1793" s="387"/>
      <c r="F1793" s="388"/>
      <c r="I1793" s="104"/>
      <c r="J1793" s="362"/>
      <c r="K1793" s="362"/>
      <c r="L1793" s="362"/>
      <c r="M1793" s="363"/>
      <c r="N1793" s="363"/>
    </row>
    <row r="1794" spans="1:14" ht="12.75">
      <c r="A1794" s="115" t="s">
        <v>475</v>
      </c>
      <c r="B1794" s="358"/>
      <c r="C1794" s="358"/>
      <c r="D1794" s="358"/>
      <c r="E1794" s="387"/>
      <c r="F1794" s="388"/>
      <c r="I1794" s="104"/>
      <c r="J1794" s="362"/>
      <c r="K1794" s="362"/>
      <c r="L1794" s="362"/>
      <c r="M1794" s="363"/>
      <c r="N1794" s="363"/>
    </row>
    <row r="1795" spans="1:14" ht="12.75">
      <c r="A1795" s="115" t="s">
        <v>476</v>
      </c>
      <c r="B1795" s="358"/>
      <c r="C1795" s="358"/>
      <c r="D1795" s="358"/>
      <c r="E1795" s="387"/>
      <c r="F1795" s="388"/>
      <c r="I1795" s="104"/>
      <c r="J1795" s="362"/>
      <c r="K1795" s="362"/>
      <c r="L1795" s="362"/>
      <c r="M1795" s="363"/>
      <c r="N1795" s="363"/>
    </row>
    <row r="1796" spans="1:14" ht="12.75">
      <c r="A1796" s="116" t="s">
        <v>477</v>
      </c>
      <c r="B1796" s="358"/>
      <c r="C1796" s="358"/>
      <c r="D1796" s="358"/>
      <c r="E1796" s="387"/>
      <c r="F1796" s="388"/>
      <c r="I1796" s="104"/>
      <c r="J1796" s="362"/>
      <c r="K1796" s="362"/>
      <c r="L1796" s="362"/>
      <c r="M1796" s="363"/>
      <c r="N1796" s="363"/>
    </row>
    <row r="1797" spans="1:14" ht="12.75">
      <c r="A1797" s="353" t="s">
        <v>478</v>
      </c>
      <c r="B1797" s="122">
        <v>202</v>
      </c>
      <c r="C1797" s="122"/>
      <c r="D1797" s="122">
        <v>30628</v>
      </c>
      <c r="E1797" s="117">
        <v>143.1214953271028</v>
      </c>
      <c r="F1797" s="118">
        <v>37.39719626168224</v>
      </c>
      <c r="I1797" s="109"/>
      <c r="J1797" s="296"/>
      <c r="K1797" s="296"/>
      <c r="L1797" s="296"/>
      <c r="M1797" s="294"/>
      <c r="N1797" s="294"/>
    </row>
    <row r="1798" spans="1:14" ht="12.75">
      <c r="A1798" s="114" t="s">
        <v>479</v>
      </c>
      <c r="B1798" s="358">
        <v>202</v>
      </c>
      <c r="C1798" s="358"/>
      <c r="D1798" s="358">
        <v>8889</v>
      </c>
      <c r="E1798" s="387">
        <v>125.19718309859155</v>
      </c>
      <c r="F1798" s="388">
        <v>38.95774647887324</v>
      </c>
      <c r="I1798" s="104"/>
      <c r="J1798" s="362"/>
      <c r="K1798" s="362"/>
      <c r="L1798" s="362"/>
      <c r="M1798" s="363"/>
      <c r="N1798" s="363"/>
    </row>
    <row r="1799" spans="1:14" ht="12.75">
      <c r="A1799" s="115" t="s">
        <v>480</v>
      </c>
      <c r="B1799" s="358"/>
      <c r="C1799" s="358"/>
      <c r="D1799" s="358"/>
      <c r="E1799" s="387"/>
      <c r="F1799" s="388"/>
      <c r="I1799" s="104"/>
      <c r="J1799" s="362"/>
      <c r="K1799" s="362"/>
      <c r="L1799" s="362"/>
      <c r="M1799" s="363"/>
      <c r="N1799" s="363"/>
    </row>
    <row r="1800" spans="1:14" ht="12.75">
      <c r="A1800" s="115" t="s">
        <v>481</v>
      </c>
      <c r="B1800" s="358"/>
      <c r="C1800" s="358"/>
      <c r="D1800" s="358"/>
      <c r="E1800" s="387"/>
      <c r="F1800" s="388"/>
      <c r="I1800" s="104"/>
      <c r="J1800" s="362"/>
      <c r="K1800" s="362"/>
      <c r="L1800" s="362"/>
      <c r="M1800" s="363"/>
      <c r="N1800" s="363"/>
    </row>
    <row r="1801" spans="1:14" ht="12.75">
      <c r="A1801" s="115" t="s">
        <v>482</v>
      </c>
      <c r="B1801" s="358"/>
      <c r="C1801" s="358"/>
      <c r="D1801" s="358"/>
      <c r="E1801" s="387"/>
      <c r="F1801" s="388"/>
      <c r="I1801" s="104"/>
      <c r="J1801" s="362"/>
      <c r="K1801" s="362"/>
      <c r="L1801" s="362"/>
      <c r="M1801" s="363"/>
      <c r="N1801" s="363"/>
    </row>
    <row r="1802" spans="1:14" ht="12.75">
      <c r="A1802" s="115" t="s">
        <v>483</v>
      </c>
      <c r="B1802" s="358"/>
      <c r="C1802" s="358"/>
      <c r="D1802" s="358"/>
      <c r="E1802" s="387"/>
      <c r="F1802" s="388"/>
      <c r="I1802" s="104"/>
      <c r="J1802" s="362"/>
      <c r="K1802" s="362"/>
      <c r="L1802" s="362"/>
      <c r="M1802" s="363"/>
      <c r="N1802" s="363"/>
    </row>
    <row r="1803" spans="1:14" ht="12.75">
      <c r="A1803" s="116" t="s">
        <v>484</v>
      </c>
      <c r="B1803" s="358"/>
      <c r="C1803" s="358"/>
      <c r="D1803" s="358"/>
      <c r="E1803" s="387"/>
      <c r="F1803" s="388"/>
      <c r="I1803" s="104"/>
      <c r="J1803" s="362"/>
      <c r="K1803" s="362"/>
      <c r="L1803" s="362"/>
      <c r="M1803" s="363"/>
      <c r="N1803" s="363"/>
    </row>
    <row r="1804" spans="1:14" ht="12.75">
      <c r="A1804" s="114" t="s">
        <v>485</v>
      </c>
      <c r="B1804" s="358">
        <v>202</v>
      </c>
      <c r="C1804" s="358"/>
      <c r="D1804" s="358">
        <v>14757</v>
      </c>
      <c r="E1804" s="387">
        <v>246.7651515151515</v>
      </c>
      <c r="F1804" s="388">
        <v>131.97727272727272</v>
      </c>
      <c r="I1804" s="109"/>
      <c r="J1804" s="360"/>
      <c r="K1804" s="360"/>
      <c r="L1804" s="360"/>
      <c r="M1804" s="361"/>
      <c r="N1804" s="361"/>
    </row>
    <row r="1805" spans="1:14" ht="12.75">
      <c r="A1805" s="115" t="s">
        <v>486</v>
      </c>
      <c r="B1805" s="358"/>
      <c r="C1805" s="358"/>
      <c r="D1805" s="358"/>
      <c r="E1805" s="387"/>
      <c r="F1805" s="388"/>
      <c r="I1805" s="109"/>
      <c r="J1805" s="360"/>
      <c r="K1805" s="360"/>
      <c r="L1805" s="360"/>
      <c r="M1805" s="361"/>
      <c r="N1805" s="361"/>
    </row>
    <row r="1806" spans="1:14" ht="12.75">
      <c r="A1806" s="116" t="s">
        <v>487</v>
      </c>
      <c r="B1806" s="358"/>
      <c r="C1806" s="358"/>
      <c r="D1806" s="358"/>
      <c r="E1806" s="387"/>
      <c r="F1806" s="388"/>
      <c r="I1806" s="109"/>
      <c r="J1806" s="360"/>
      <c r="K1806" s="360"/>
      <c r="L1806" s="360"/>
      <c r="M1806" s="361"/>
      <c r="N1806" s="361"/>
    </row>
    <row r="1807" spans="1:14" ht="12.75">
      <c r="A1807" s="353" t="s">
        <v>488</v>
      </c>
      <c r="B1807" s="122">
        <v>202</v>
      </c>
      <c r="C1807" s="122"/>
      <c r="D1807" s="122">
        <v>6512</v>
      </c>
      <c r="E1807" s="117">
        <v>138.5531914893617</v>
      </c>
      <c r="F1807" s="118">
        <v>36.191489361702125</v>
      </c>
      <c r="I1807" s="104"/>
      <c r="J1807" s="297"/>
      <c r="K1807" s="297"/>
      <c r="L1807" s="297"/>
      <c r="M1807" s="298"/>
      <c r="N1807" s="298"/>
    </row>
    <row r="1808" spans="1:14" ht="12.75">
      <c r="A1808" s="353" t="s">
        <v>489</v>
      </c>
      <c r="B1808" s="122">
        <v>202</v>
      </c>
      <c r="C1808" s="122"/>
      <c r="D1808" s="122">
        <v>876</v>
      </c>
      <c r="E1808" s="117">
        <v>292</v>
      </c>
      <c r="F1808" s="118">
        <v>35.333333333333336</v>
      </c>
      <c r="I1808" s="109"/>
      <c r="J1808" s="296"/>
      <c r="K1808" s="296"/>
      <c r="L1808" s="296"/>
      <c r="M1808" s="294"/>
      <c r="N1808" s="294"/>
    </row>
    <row r="1809" spans="1:14" ht="12.75">
      <c r="A1809" s="353" t="s">
        <v>490</v>
      </c>
      <c r="B1809" s="122">
        <v>202</v>
      </c>
      <c r="C1809" s="122"/>
      <c r="D1809" s="122">
        <v>8172</v>
      </c>
      <c r="E1809" s="117">
        <v>140.89655172413794</v>
      </c>
      <c r="F1809" s="118">
        <v>35.293103448275865</v>
      </c>
      <c r="I1809" s="104"/>
      <c r="J1809" s="297"/>
      <c r="K1809" s="297"/>
      <c r="L1809" s="297"/>
      <c r="M1809" s="298"/>
      <c r="N1809" s="298"/>
    </row>
    <row r="1810" spans="1:14" ht="12.75">
      <c r="A1810" s="353" t="s">
        <v>491</v>
      </c>
      <c r="B1810" s="122">
        <v>202</v>
      </c>
      <c r="C1810" s="122"/>
      <c r="D1810" s="122">
        <v>7687</v>
      </c>
      <c r="E1810" s="117">
        <v>128.11666666666667</v>
      </c>
      <c r="F1810" s="118">
        <v>33.05</v>
      </c>
      <c r="I1810" s="109"/>
      <c r="J1810" s="296"/>
      <c r="K1810" s="296"/>
      <c r="L1810" s="296"/>
      <c r="M1810" s="294"/>
      <c r="N1810" s="294"/>
    </row>
    <row r="1811" spans="1:14" ht="12.75">
      <c r="A1811" s="353" t="s">
        <v>492</v>
      </c>
      <c r="B1811" s="122">
        <v>202</v>
      </c>
      <c r="C1811" s="122"/>
      <c r="D1811" s="122">
        <v>8288</v>
      </c>
      <c r="E1811" s="117">
        <v>148</v>
      </c>
      <c r="F1811" s="118">
        <v>36.482142857142854</v>
      </c>
      <c r="I1811" s="104"/>
      <c r="J1811" s="297"/>
      <c r="K1811" s="297"/>
      <c r="L1811" s="297"/>
      <c r="M1811" s="298"/>
      <c r="N1811" s="298"/>
    </row>
    <row r="1812" spans="1:14" ht="12.75">
      <c r="A1812" s="353" t="s">
        <v>493</v>
      </c>
      <c r="B1812" s="122">
        <v>202</v>
      </c>
      <c r="C1812" s="122"/>
      <c r="D1812" s="122">
        <v>7594</v>
      </c>
      <c r="E1812" s="117">
        <v>130.93103448275863</v>
      </c>
      <c r="F1812" s="118">
        <v>34.39655172413793</v>
      </c>
      <c r="I1812" s="109"/>
      <c r="J1812" s="296"/>
      <c r="K1812" s="296"/>
      <c r="L1812" s="296"/>
      <c r="M1812" s="294"/>
      <c r="N1812" s="294"/>
    </row>
    <row r="1813" spans="1:14" ht="12.75">
      <c r="A1813" s="353" t="s">
        <v>494</v>
      </c>
      <c r="B1813" s="122">
        <v>202</v>
      </c>
      <c r="C1813" s="122"/>
      <c r="D1813" s="122">
        <v>6625</v>
      </c>
      <c r="E1813" s="117">
        <v>122.68518518518519</v>
      </c>
      <c r="F1813" s="118">
        <v>34.351851851851855</v>
      </c>
      <c r="I1813" s="109"/>
      <c r="J1813" s="296"/>
      <c r="K1813" s="296"/>
      <c r="L1813" s="296"/>
      <c r="M1813" s="294"/>
      <c r="N1813" s="294"/>
    </row>
    <row r="1814" spans="1:14" ht="12.75">
      <c r="A1814" s="114" t="s">
        <v>495</v>
      </c>
      <c r="B1814" s="358">
        <v>202</v>
      </c>
      <c r="C1814" s="358"/>
      <c r="D1814" s="358">
        <v>850</v>
      </c>
      <c r="E1814" s="387">
        <v>425</v>
      </c>
      <c r="F1814" s="388">
        <v>83</v>
      </c>
      <c r="I1814" s="104"/>
      <c r="J1814" s="362"/>
      <c r="K1814" s="362"/>
      <c r="L1814" s="362"/>
      <c r="M1814" s="363"/>
      <c r="N1814" s="363"/>
    </row>
    <row r="1815" spans="1:14" ht="12.75">
      <c r="A1815" s="116" t="s">
        <v>496</v>
      </c>
      <c r="B1815" s="358"/>
      <c r="C1815" s="358"/>
      <c r="D1815" s="358"/>
      <c r="E1815" s="387"/>
      <c r="F1815" s="388"/>
      <c r="I1815" s="104"/>
      <c r="J1815" s="362"/>
      <c r="K1815" s="362"/>
      <c r="L1815" s="362"/>
      <c r="M1815" s="363"/>
      <c r="N1815" s="363"/>
    </row>
    <row r="1816" spans="1:14" ht="12.75">
      <c r="A1816" s="353" t="s">
        <v>497</v>
      </c>
      <c r="B1816" s="122">
        <v>202</v>
      </c>
      <c r="C1816" s="122"/>
      <c r="D1816" s="122">
        <v>5506</v>
      </c>
      <c r="E1816" s="117">
        <v>117.14893617021276</v>
      </c>
      <c r="F1816" s="118">
        <v>36.319148936170215</v>
      </c>
      <c r="I1816" s="109"/>
      <c r="J1816" s="296"/>
      <c r="K1816" s="296"/>
      <c r="L1816" s="296"/>
      <c r="M1816" s="294"/>
      <c r="N1816" s="294"/>
    </row>
    <row r="1817" spans="1:14" ht="12.75">
      <c r="A1817" s="353" t="s">
        <v>498</v>
      </c>
      <c r="B1817" s="122">
        <v>202</v>
      </c>
      <c r="C1817" s="122"/>
      <c r="D1817" s="122">
        <v>323</v>
      </c>
      <c r="E1817" s="117">
        <v>323</v>
      </c>
      <c r="F1817" s="118">
        <v>124</v>
      </c>
      <c r="I1817" s="104"/>
      <c r="J1817" s="297"/>
      <c r="K1817" s="297"/>
      <c r="L1817" s="297"/>
      <c r="M1817" s="298"/>
      <c r="N1817" s="298"/>
    </row>
    <row r="1818" spans="1:14" ht="12.75">
      <c r="A1818" s="353" t="s">
        <v>499</v>
      </c>
      <c r="B1818" s="122">
        <v>202</v>
      </c>
      <c r="C1818" s="122"/>
      <c r="D1818" s="122">
        <v>11448</v>
      </c>
      <c r="E1818" s="117">
        <v>125.8021978021978</v>
      </c>
      <c r="F1818" s="118">
        <v>34.120879120879124</v>
      </c>
      <c r="I1818" s="109"/>
      <c r="J1818" s="296"/>
      <c r="K1818" s="296"/>
      <c r="L1818" s="296"/>
      <c r="M1818" s="294"/>
      <c r="N1818" s="294"/>
    </row>
    <row r="1819" spans="1:14" ht="12.75">
      <c r="A1819" s="353" t="s">
        <v>500</v>
      </c>
      <c r="B1819" s="122">
        <v>202</v>
      </c>
      <c r="C1819" s="122"/>
      <c r="D1819" s="122">
        <v>11768</v>
      </c>
      <c r="E1819" s="117">
        <v>129.3186813186813</v>
      </c>
      <c r="F1819" s="118">
        <v>33.395604395604394</v>
      </c>
      <c r="I1819" s="104"/>
      <c r="J1819" s="297"/>
      <c r="K1819" s="297"/>
      <c r="L1819" s="297"/>
      <c r="M1819" s="298"/>
      <c r="N1819" s="298"/>
    </row>
    <row r="1820" spans="1:14" ht="12.75">
      <c r="A1820" s="353" t="s">
        <v>501</v>
      </c>
      <c r="B1820" s="122">
        <v>202</v>
      </c>
      <c r="C1820" s="122"/>
      <c r="D1820" s="122"/>
      <c r="E1820" s="117">
        <v>0</v>
      </c>
      <c r="F1820" s="118">
        <v>0</v>
      </c>
      <c r="I1820" s="109"/>
      <c r="J1820" s="296"/>
      <c r="K1820" s="296"/>
      <c r="L1820" s="296"/>
      <c r="M1820" s="294"/>
      <c r="N1820" s="294"/>
    </row>
    <row r="1821" spans="1:14" ht="12.75">
      <c r="A1821" s="353" t="s">
        <v>502</v>
      </c>
      <c r="B1821" s="122">
        <v>202</v>
      </c>
      <c r="C1821" s="122"/>
      <c r="D1821" s="122">
        <v>3714</v>
      </c>
      <c r="E1821" s="117">
        <v>88.42857142857143</v>
      </c>
      <c r="F1821" s="118">
        <v>27</v>
      </c>
      <c r="I1821" s="104"/>
      <c r="J1821" s="297"/>
      <c r="K1821" s="297"/>
      <c r="L1821" s="297"/>
      <c r="M1821" s="298"/>
      <c r="N1821" s="298"/>
    </row>
    <row r="1822" spans="1:14" ht="12.75">
      <c r="A1822" s="353" t="s">
        <v>503</v>
      </c>
      <c r="B1822" s="122">
        <v>202</v>
      </c>
      <c r="C1822" s="122"/>
      <c r="D1822" s="122">
        <v>4630</v>
      </c>
      <c r="E1822" s="117">
        <v>112.92682926829268</v>
      </c>
      <c r="F1822" s="118">
        <v>27.48780487804878</v>
      </c>
      <c r="I1822" s="109"/>
      <c r="J1822" s="296"/>
      <c r="K1822" s="296"/>
      <c r="L1822" s="296"/>
      <c r="M1822" s="294"/>
      <c r="N1822" s="294"/>
    </row>
    <row r="1823" spans="1:14" ht="12.75">
      <c r="A1823" s="353" t="s">
        <v>504</v>
      </c>
      <c r="B1823" s="122">
        <v>202</v>
      </c>
      <c r="C1823" s="122"/>
      <c r="D1823" s="122">
        <v>19911</v>
      </c>
      <c r="E1823" s="117">
        <v>161.8780487804878</v>
      </c>
      <c r="F1823" s="118">
        <v>43.05691056910569</v>
      </c>
      <c r="I1823" s="104"/>
      <c r="J1823" s="297"/>
      <c r="K1823" s="297"/>
      <c r="L1823" s="297"/>
      <c r="M1823" s="298"/>
      <c r="N1823" s="298"/>
    </row>
    <row r="1824" spans="1:14" ht="12.75">
      <c r="A1824" s="353" t="s">
        <v>505</v>
      </c>
      <c r="B1824" s="122">
        <v>202</v>
      </c>
      <c r="C1824" s="122"/>
      <c r="D1824" s="122">
        <v>1068</v>
      </c>
      <c r="E1824" s="117">
        <v>56.21052631578947</v>
      </c>
      <c r="F1824" s="118">
        <v>24.789473684210527</v>
      </c>
      <c r="I1824" s="109"/>
      <c r="J1824" s="296"/>
      <c r="K1824" s="296"/>
      <c r="L1824" s="296"/>
      <c r="M1824" s="294"/>
      <c r="N1824" s="294"/>
    </row>
    <row r="1825" spans="1:14" ht="12.75">
      <c r="A1825" s="353" t="s">
        <v>506</v>
      </c>
      <c r="B1825" s="122">
        <v>202</v>
      </c>
      <c r="C1825" s="122"/>
      <c r="D1825" s="122">
        <v>1006</v>
      </c>
      <c r="E1825" s="117">
        <v>52.94736842105263</v>
      </c>
      <c r="F1825" s="118">
        <v>24.894736842105264</v>
      </c>
      <c r="I1825" s="104"/>
      <c r="J1825" s="297"/>
      <c r="K1825" s="297"/>
      <c r="L1825" s="297"/>
      <c r="M1825" s="298"/>
      <c r="N1825" s="298"/>
    </row>
    <row r="1826" spans="1:14" ht="12.75">
      <c r="A1826" s="353" t="s">
        <v>507</v>
      </c>
      <c r="B1826" s="122">
        <v>202</v>
      </c>
      <c r="C1826" s="122"/>
      <c r="D1826" s="122">
        <v>3079</v>
      </c>
      <c r="E1826" s="117">
        <v>439.85714285714283</v>
      </c>
      <c r="F1826" s="118">
        <v>53.285714285714285</v>
      </c>
      <c r="I1826" s="109"/>
      <c r="J1826" s="296"/>
      <c r="K1826" s="296"/>
      <c r="L1826" s="296"/>
      <c r="M1826" s="294"/>
      <c r="N1826" s="294"/>
    </row>
    <row r="1827" spans="1:14" ht="12.75">
      <c r="A1827" s="353" t="s">
        <v>508</v>
      </c>
      <c r="B1827" s="122">
        <v>202</v>
      </c>
      <c r="C1827" s="122"/>
      <c r="D1827" s="122">
        <v>4580</v>
      </c>
      <c r="E1827" s="117">
        <v>117.43589743589743</v>
      </c>
      <c r="F1827" s="118">
        <v>27.71794871794872</v>
      </c>
      <c r="I1827" s="104"/>
      <c r="J1827" s="297"/>
      <c r="K1827" s="297"/>
      <c r="L1827" s="297"/>
      <c r="M1827" s="298"/>
      <c r="N1827" s="298"/>
    </row>
    <row r="1828" spans="1:14" ht="12.75">
      <c r="A1828" s="114" t="s">
        <v>509</v>
      </c>
      <c r="B1828" s="358">
        <v>202</v>
      </c>
      <c r="C1828" s="358"/>
      <c r="D1828" s="358">
        <v>11595</v>
      </c>
      <c r="E1828" s="387">
        <v>87.18045112781955</v>
      </c>
      <c r="F1828" s="388">
        <v>25.781954887218046</v>
      </c>
      <c r="I1828" s="109"/>
      <c r="J1828" s="360"/>
      <c r="K1828" s="360"/>
      <c r="L1828" s="360"/>
      <c r="M1828" s="361"/>
      <c r="N1828" s="361"/>
    </row>
    <row r="1829" spans="1:14" ht="12.75">
      <c r="A1829" s="115" t="s">
        <v>510</v>
      </c>
      <c r="B1829" s="358"/>
      <c r="C1829" s="358"/>
      <c r="D1829" s="358"/>
      <c r="E1829" s="387"/>
      <c r="F1829" s="388"/>
      <c r="I1829" s="109"/>
      <c r="J1829" s="360"/>
      <c r="K1829" s="360"/>
      <c r="L1829" s="360"/>
      <c r="M1829" s="361"/>
      <c r="N1829" s="361"/>
    </row>
    <row r="1830" spans="1:14" ht="12.75">
      <c r="A1830" s="115" t="s">
        <v>511</v>
      </c>
      <c r="B1830" s="358"/>
      <c r="C1830" s="358"/>
      <c r="D1830" s="358"/>
      <c r="E1830" s="387"/>
      <c r="F1830" s="388"/>
      <c r="I1830" s="109"/>
      <c r="J1830" s="360"/>
      <c r="K1830" s="360"/>
      <c r="L1830" s="360"/>
      <c r="M1830" s="361"/>
      <c r="N1830" s="361"/>
    </row>
    <row r="1831" spans="1:14" ht="12.75">
      <c r="A1831" s="115" t="s">
        <v>512</v>
      </c>
      <c r="B1831" s="358"/>
      <c r="C1831" s="358"/>
      <c r="D1831" s="358"/>
      <c r="E1831" s="387"/>
      <c r="F1831" s="388"/>
      <c r="I1831" s="109"/>
      <c r="J1831" s="360"/>
      <c r="K1831" s="360"/>
      <c r="L1831" s="360"/>
      <c r="M1831" s="361"/>
      <c r="N1831" s="361"/>
    </row>
    <row r="1832" spans="1:14" ht="12.75">
      <c r="A1832" s="115" t="s">
        <v>513</v>
      </c>
      <c r="B1832" s="358"/>
      <c r="C1832" s="358"/>
      <c r="D1832" s="358"/>
      <c r="E1832" s="387"/>
      <c r="F1832" s="388"/>
      <c r="I1832" s="109"/>
      <c r="J1832" s="360"/>
      <c r="K1832" s="360"/>
      <c r="L1832" s="360"/>
      <c r="M1832" s="361"/>
      <c r="N1832" s="361"/>
    </row>
    <row r="1833" spans="1:14" ht="12.75">
      <c r="A1833" s="115" t="s">
        <v>514</v>
      </c>
      <c r="B1833" s="358"/>
      <c r="C1833" s="358"/>
      <c r="D1833" s="358"/>
      <c r="E1833" s="387"/>
      <c r="F1833" s="388"/>
      <c r="I1833" s="109"/>
      <c r="J1833" s="360"/>
      <c r="K1833" s="360"/>
      <c r="L1833" s="360"/>
      <c r="M1833" s="361"/>
      <c r="N1833" s="361"/>
    </row>
    <row r="1834" spans="1:14" ht="12.75">
      <c r="A1834" s="115" t="s">
        <v>515</v>
      </c>
      <c r="B1834" s="358"/>
      <c r="C1834" s="358"/>
      <c r="D1834" s="358"/>
      <c r="E1834" s="387"/>
      <c r="F1834" s="388"/>
      <c r="I1834" s="109"/>
      <c r="J1834" s="360"/>
      <c r="K1834" s="360"/>
      <c r="L1834" s="360"/>
      <c r="M1834" s="361"/>
      <c r="N1834" s="361"/>
    </row>
    <row r="1835" spans="1:14" ht="12.75">
      <c r="A1835" s="115" t="s">
        <v>516</v>
      </c>
      <c r="B1835" s="358"/>
      <c r="C1835" s="358"/>
      <c r="D1835" s="358"/>
      <c r="E1835" s="387"/>
      <c r="F1835" s="388"/>
      <c r="I1835" s="109"/>
      <c r="J1835" s="360"/>
      <c r="K1835" s="360"/>
      <c r="L1835" s="360"/>
      <c r="M1835" s="361"/>
      <c r="N1835" s="361"/>
    </row>
    <row r="1836" spans="1:14" ht="12.75">
      <c r="A1836" s="116" t="s">
        <v>517</v>
      </c>
      <c r="B1836" s="358"/>
      <c r="C1836" s="358"/>
      <c r="D1836" s="358"/>
      <c r="E1836" s="387"/>
      <c r="F1836" s="388"/>
      <c r="I1836" s="109"/>
      <c r="J1836" s="360"/>
      <c r="K1836" s="360"/>
      <c r="L1836" s="360"/>
      <c r="M1836" s="361"/>
      <c r="N1836" s="361"/>
    </row>
    <row r="1837" spans="1:14" ht="12.75">
      <c r="A1837" s="353" t="s">
        <v>518</v>
      </c>
      <c r="B1837" s="122">
        <v>202</v>
      </c>
      <c r="C1837" s="122"/>
      <c r="D1837" s="122">
        <v>2213</v>
      </c>
      <c r="E1837" s="117">
        <v>56.743589743589745</v>
      </c>
      <c r="F1837" s="118">
        <v>27.615384615384617</v>
      </c>
      <c r="I1837" s="104"/>
      <c r="J1837" s="297"/>
      <c r="K1837" s="297"/>
      <c r="L1837" s="297"/>
      <c r="M1837" s="298"/>
      <c r="N1837" s="298"/>
    </row>
    <row r="1838" spans="1:14" ht="12.75">
      <c r="A1838" s="353" t="s">
        <v>519</v>
      </c>
      <c r="B1838" s="122">
        <v>202</v>
      </c>
      <c r="C1838" s="122"/>
      <c r="D1838" s="122">
        <v>1102</v>
      </c>
      <c r="E1838" s="117">
        <v>61.22222222222222</v>
      </c>
      <c r="F1838" s="118">
        <v>26.27777777777778</v>
      </c>
      <c r="I1838" s="109"/>
      <c r="J1838" s="296"/>
      <c r="K1838" s="296"/>
      <c r="L1838" s="296"/>
      <c r="M1838" s="294"/>
      <c r="N1838" s="294"/>
    </row>
    <row r="1839" spans="1:14" ht="12.75">
      <c r="A1839" s="353" t="s">
        <v>520</v>
      </c>
      <c r="B1839" s="122">
        <v>202</v>
      </c>
      <c r="C1839" s="122"/>
      <c r="D1839" s="122">
        <v>4378</v>
      </c>
      <c r="E1839" s="117">
        <v>112.25641025641026</v>
      </c>
      <c r="F1839" s="118">
        <v>27.666666666666668</v>
      </c>
      <c r="I1839" s="104"/>
      <c r="J1839" s="297"/>
      <c r="K1839" s="297"/>
      <c r="L1839" s="297"/>
      <c r="M1839" s="298"/>
      <c r="N1839" s="298"/>
    </row>
    <row r="1840" spans="1:14" ht="12.75">
      <c r="A1840" s="353" t="s">
        <v>521</v>
      </c>
      <c r="B1840" s="122">
        <v>202</v>
      </c>
      <c r="C1840" s="122"/>
      <c r="D1840" s="122">
        <v>2855</v>
      </c>
      <c r="E1840" s="117">
        <v>77.16216216216216</v>
      </c>
      <c r="F1840" s="118">
        <v>21.54054054054054</v>
      </c>
      <c r="I1840" s="109"/>
      <c r="J1840" s="296"/>
      <c r="K1840" s="296"/>
      <c r="L1840" s="296"/>
      <c r="M1840" s="294"/>
      <c r="N1840" s="294"/>
    </row>
    <row r="1841" spans="1:14" ht="12.75">
      <c r="A1841" s="353" t="s">
        <v>522</v>
      </c>
      <c r="B1841" s="122">
        <v>202</v>
      </c>
      <c r="C1841" s="122"/>
      <c r="D1841" s="122">
        <v>1783</v>
      </c>
      <c r="E1841" s="117">
        <v>48.189189189189186</v>
      </c>
      <c r="F1841" s="118">
        <v>28.64864864864865</v>
      </c>
      <c r="I1841" s="104"/>
      <c r="J1841" s="297"/>
      <c r="K1841" s="297"/>
      <c r="L1841" s="297"/>
      <c r="M1841" s="298"/>
      <c r="N1841" s="298"/>
    </row>
    <row r="1842" spans="1:14" ht="12.75">
      <c r="A1842" s="353" t="s">
        <v>523</v>
      </c>
      <c r="B1842" s="122">
        <v>202</v>
      </c>
      <c r="C1842" s="122"/>
      <c r="D1842" s="122">
        <v>4434</v>
      </c>
      <c r="E1842" s="117">
        <v>113.6923076923077</v>
      </c>
      <c r="F1842" s="118">
        <v>27.41025641025641</v>
      </c>
      <c r="I1842" s="109"/>
      <c r="J1842" s="296"/>
      <c r="K1842" s="296"/>
      <c r="L1842" s="296"/>
      <c r="M1842" s="294"/>
      <c r="N1842" s="294"/>
    </row>
    <row r="1843" spans="1:14" ht="12.75">
      <c r="A1843" s="353" t="s">
        <v>524</v>
      </c>
      <c r="B1843" s="122">
        <v>202</v>
      </c>
      <c r="C1843" s="122"/>
      <c r="D1843" s="122">
        <v>1467</v>
      </c>
      <c r="E1843" s="117">
        <v>77.21052631578948</v>
      </c>
      <c r="F1843" s="118">
        <v>24.894736842105264</v>
      </c>
      <c r="I1843" s="104"/>
      <c r="J1843" s="297"/>
      <c r="K1843" s="297"/>
      <c r="L1843" s="297"/>
      <c r="M1843" s="298"/>
      <c r="N1843" s="298"/>
    </row>
    <row r="1844" spans="1:14" ht="12.75">
      <c r="A1844" s="353" t="s">
        <v>525</v>
      </c>
      <c r="B1844" s="122">
        <v>202</v>
      </c>
      <c r="C1844" s="122"/>
      <c r="D1844" s="122">
        <v>5787</v>
      </c>
      <c r="E1844" s="117">
        <v>109.18867924528301</v>
      </c>
      <c r="F1844" s="118">
        <v>22.92452830188679</v>
      </c>
      <c r="I1844" s="109"/>
      <c r="J1844" s="296"/>
      <c r="K1844" s="296"/>
      <c r="L1844" s="296"/>
      <c r="M1844" s="294"/>
      <c r="N1844" s="294"/>
    </row>
    <row r="1845" spans="1:14" ht="12.75">
      <c r="A1845" s="353" t="s">
        <v>526</v>
      </c>
      <c r="B1845" s="122">
        <v>202</v>
      </c>
      <c r="C1845" s="122"/>
      <c r="D1845" s="122">
        <v>5338</v>
      </c>
      <c r="E1845" s="117">
        <v>102.65384615384616</v>
      </c>
      <c r="F1845" s="118">
        <v>23.346153846153847</v>
      </c>
      <c r="I1845" s="104"/>
      <c r="J1845" s="297"/>
      <c r="K1845" s="297"/>
      <c r="L1845" s="297"/>
      <c r="M1845" s="298"/>
      <c r="N1845" s="298"/>
    </row>
    <row r="1846" spans="1:14" ht="12.75">
      <c r="A1846" s="353" t="s">
        <v>527</v>
      </c>
      <c r="B1846" s="122">
        <v>202</v>
      </c>
      <c r="C1846" s="122"/>
      <c r="D1846" s="122">
        <v>5356</v>
      </c>
      <c r="E1846" s="117">
        <v>101.05660377358491</v>
      </c>
      <c r="F1846" s="118">
        <v>23.471698113207548</v>
      </c>
      <c r="I1846" s="109"/>
      <c r="J1846" s="296"/>
      <c r="K1846" s="296"/>
      <c r="L1846" s="296"/>
      <c r="M1846" s="294"/>
      <c r="N1846" s="294"/>
    </row>
    <row r="1847" spans="1:14" ht="12.75">
      <c r="A1847" s="353" t="s">
        <v>528</v>
      </c>
      <c r="B1847" s="122">
        <v>202</v>
      </c>
      <c r="C1847" s="122"/>
      <c r="D1847" s="122">
        <v>5558</v>
      </c>
      <c r="E1847" s="117">
        <v>104.86792452830188</v>
      </c>
      <c r="F1847" s="118">
        <v>23.471698113207548</v>
      </c>
      <c r="I1847" s="104"/>
      <c r="J1847" s="297"/>
      <c r="K1847" s="297"/>
      <c r="L1847" s="297"/>
      <c r="M1847" s="298"/>
      <c r="N1847" s="298"/>
    </row>
    <row r="1848" spans="1:14" ht="12.75">
      <c r="A1848" s="353" t="s">
        <v>529</v>
      </c>
      <c r="B1848" s="122">
        <v>202</v>
      </c>
      <c r="C1848" s="122"/>
      <c r="D1848" s="122">
        <v>2771</v>
      </c>
      <c r="E1848" s="117">
        <v>52.283018867924525</v>
      </c>
      <c r="F1848" s="118">
        <v>23.32075471698113</v>
      </c>
      <c r="I1848" s="109"/>
      <c r="J1848" s="296"/>
      <c r="K1848" s="296"/>
      <c r="L1848" s="296"/>
      <c r="M1848" s="294"/>
      <c r="N1848" s="294"/>
    </row>
    <row r="1849" spans="1:14" ht="12.75">
      <c r="A1849" s="353" t="s">
        <v>530</v>
      </c>
      <c r="B1849" s="122">
        <v>202</v>
      </c>
      <c r="C1849" s="122"/>
      <c r="D1849" s="122">
        <v>4537</v>
      </c>
      <c r="E1849" s="117">
        <v>85.60377358490567</v>
      </c>
      <c r="F1849" s="118">
        <v>23.471698113207548</v>
      </c>
      <c r="I1849" s="104"/>
      <c r="J1849" s="297"/>
      <c r="K1849" s="297"/>
      <c r="L1849" s="297"/>
      <c r="M1849" s="298"/>
      <c r="N1849" s="298"/>
    </row>
    <row r="1850" spans="1:14" ht="12.75">
      <c r="A1850" s="353" t="s">
        <v>531</v>
      </c>
      <c r="B1850" s="122">
        <v>202</v>
      </c>
      <c r="C1850" s="122"/>
      <c r="D1850" s="122">
        <v>2686</v>
      </c>
      <c r="E1850" s="117">
        <v>2686</v>
      </c>
      <c r="F1850" s="118">
        <v>1914</v>
      </c>
      <c r="I1850" s="109"/>
      <c r="J1850" s="296"/>
      <c r="K1850" s="296"/>
      <c r="L1850" s="296"/>
      <c r="M1850" s="294"/>
      <c r="N1850" s="294"/>
    </row>
    <row r="1851" spans="1:14" ht="12.75">
      <c r="A1851" s="353" t="s">
        <v>532</v>
      </c>
      <c r="B1851" s="122">
        <v>202</v>
      </c>
      <c r="C1851" s="122"/>
      <c r="D1851" s="122">
        <v>6355</v>
      </c>
      <c r="E1851" s="117">
        <v>6355</v>
      </c>
      <c r="F1851" s="118">
        <v>1915</v>
      </c>
      <c r="I1851" s="104"/>
      <c r="J1851" s="297"/>
      <c r="K1851" s="297"/>
      <c r="L1851" s="297"/>
      <c r="M1851" s="298"/>
      <c r="N1851" s="298"/>
    </row>
    <row r="1852" spans="1:14" ht="12.75">
      <c r="A1852" s="114" t="s">
        <v>533</v>
      </c>
      <c r="B1852" s="358">
        <v>202</v>
      </c>
      <c r="C1852" s="358"/>
      <c r="D1852" s="358">
        <v>2001</v>
      </c>
      <c r="E1852" s="387">
        <v>1000.5</v>
      </c>
      <c r="F1852" s="388">
        <v>191.5</v>
      </c>
      <c r="I1852" s="109"/>
      <c r="J1852" s="360"/>
      <c r="K1852" s="360"/>
      <c r="L1852" s="360"/>
      <c r="M1852" s="361"/>
      <c r="N1852" s="361"/>
    </row>
    <row r="1853" spans="1:14" ht="12.75">
      <c r="A1853" s="116" t="s">
        <v>534</v>
      </c>
      <c r="B1853" s="358"/>
      <c r="C1853" s="358"/>
      <c r="D1853" s="358"/>
      <c r="E1853" s="387"/>
      <c r="F1853" s="388"/>
      <c r="I1853" s="109"/>
      <c r="J1853" s="360"/>
      <c r="K1853" s="360"/>
      <c r="L1853" s="360"/>
      <c r="M1853" s="361"/>
      <c r="N1853" s="361"/>
    </row>
    <row r="1854" spans="1:14" ht="12.75">
      <c r="A1854" s="353" t="s">
        <v>535</v>
      </c>
      <c r="B1854" s="122">
        <v>202</v>
      </c>
      <c r="C1854" s="122"/>
      <c r="D1854" s="122">
        <v>1759</v>
      </c>
      <c r="E1854" s="117">
        <v>1759</v>
      </c>
      <c r="F1854" s="118">
        <v>507</v>
      </c>
      <c r="I1854" s="104"/>
      <c r="J1854" s="297"/>
      <c r="K1854" s="297"/>
      <c r="L1854" s="297"/>
      <c r="M1854" s="298"/>
      <c r="N1854" s="298"/>
    </row>
    <row r="1855" spans="1:14" ht="12.75">
      <c r="A1855" s="353" t="s">
        <v>536</v>
      </c>
      <c r="B1855" s="122">
        <v>202</v>
      </c>
      <c r="C1855" s="122"/>
      <c r="D1855" s="122">
        <v>1745</v>
      </c>
      <c r="E1855" s="117">
        <v>1745</v>
      </c>
      <c r="F1855" s="118">
        <v>415</v>
      </c>
      <c r="I1855" s="109"/>
      <c r="J1855" s="296"/>
      <c r="K1855" s="296"/>
      <c r="L1855" s="296"/>
      <c r="M1855" s="294"/>
      <c r="N1855" s="294"/>
    </row>
    <row r="1856" spans="1:14" ht="12.75">
      <c r="A1856" s="353" t="s">
        <v>537</v>
      </c>
      <c r="B1856" s="122">
        <v>202</v>
      </c>
      <c r="C1856" s="122"/>
      <c r="D1856" s="122">
        <v>1341</v>
      </c>
      <c r="E1856" s="117">
        <v>1341</v>
      </c>
      <c r="F1856" s="118">
        <v>470</v>
      </c>
      <c r="I1856" s="104"/>
      <c r="J1856" s="297"/>
      <c r="K1856" s="297"/>
      <c r="L1856" s="297"/>
      <c r="M1856" s="298"/>
      <c r="N1856" s="298"/>
    </row>
    <row r="1857" spans="1:14" ht="12.75">
      <c r="A1857" s="353" t="s">
        <v>538</v>
      </c>
      <c r="B1857" s="122">
        <v>202</v>
      </c>
      <c r="C1857" s="122"/>
      <c r="D1857" s="122">
        <v>4279</v>
      </c>
      <c r="E1857" s="117">
        <v>109.71794871794872</v>
      </c>
      <c r="F1857" s="118">
        <v>26.53846153846154</v>
      </c>
      <c r="I1857" s="109"/>
      <c r="J1857" s="296"/>
      <c r="K1857" s="296"/>
      <c r="L1857" s="296"/>
      <c r="M1857" s="294"/>
      <c r="N1857" s="294"/>
    </row>
    <row r="1858" spans="1:14" ht="12.75">
      <c r="A1858" s="114" t="s">
        <v>539</v>
      </c>
      <c r="B1858" s="358">
        <v>202</v>
      </c>
      <c r="C1858" s="358"/>
      <c r="D1858" s="358">
        <v>3415</v>
      </c>
      <c r="E1858" s="387">
        <v>179.73684210526315</v>
      </c>
      <c r="F1858" s="388">
        <v>35.1578947368421</v>
      </c>
      <c r="I1858" s="104"/>
      <c r="J1858" s="362"/>
      <c r="K1858" s="362"/>
      <c r="L1858" s="362"/>
      <c r="M1858" s="363"/>
      <c r="N1858" s="363"/>
    </row>
    <row r="1859" spans="1:14" ht="12.75">
      <c r="A1859" s="115" t="s">
        <v>540</v>
      </c>
      <c r="B1859" s="358"/>
      <c r="C1859" s="358"/>
      <c r="D1859" s="358"/>
      <c r="E1859" s="387"/>
      <c r="F1859" s="388"/>
      <c r="I1859" s="104"/>
      <c r="J1859" s="362"/>
      <c r="K1859" s="362"/>
      <c r="L1859" s="362"/>
      <c r="M1859" s="363"/>
      <c r="N1859" s="363"/>
    </row>
    <row r="1860" spans="1:14" ht="12.75">
      <c r="A1860" s="115" t="s">
        <v>541</v>
      </c>
      <c r="B1860" s="358"/>
      <c r="C1860" s="358"/>
      <c r="D1860" s="358"/>
      <c r="E1860" s="387"/>
      <c r="F1860" s="388"/>
      <c r="I1860" s="104"/>
      <c r="J1860" s="362"/>
      <c r="K1860" s="362"/>
      <c r="L1860" s="362"/>
      <c r="M1860" s="363"/>
      <c r="N1860" s="363"/>
    </row>
    <row r="1861" spans="1:14" ht="12.75">
      <c r="A1861" s="115" t="s">
        <v>542</v>
      </c>
      <c r="B1861" s="358"/>
      <c r="C1861" s="358"/>
      <c r="D1861" s="358"/>
      <c r="E1861" s="387"/>
      <c r="F1861" s="388"/>
      <c r="I1861" s="104"/>
      <c r="J1861" s="362"/>
      <c r="K1861" s="362"/>
      <c r="L1861" s="362"/>
      <c r="M1861" s="363"/>
      <c r="N1861" s="363"/>
    </row>
    <row r="1862" spans="1:14" ht="12.75">
      <c r="A1862" s="115" t="s">
        <v>543</v>
      </c>
      <c r="B1862" s="358"/>
      <c r="C1862" s="358"/>
      <c r="D1862" s="358"/>
      <c r="E1862" s="387"/>
      <c r="F1862" s="388"/>
      <c r="I1862" s="104"/>
      <c r="J1862" s="362"/>
      <c r="K1862" s="362"/>
      <c r="L1862" s="362"/>
      <c r="M1862" s="363"/>
      <c r="N1862" s="363"/>
    </row>
    <row r="1863" spans="1:14" ht="12.75">
      <c r="A1863" s="115" t="s">
        <v>544</v>
      </c>
      <c r="B1863" s="358"/>
      <c r="C1863" s="358"/>
      <c r="D1863" s="358"/>
      <c r="E1863" s="387"/>
      <c r="F1863" s="388"/>
      <c r="I1863" s="104"/>
      <c r="J1863" s="362"/>
      <c r="K1863" s="362"/>
      <c r="L1863" s="362"/>
      <c r="M1863" s="363"/>
      <c r="N1863" s="363"/>
    </row>
    <row r="1864" spans="1:14" ht="12.75">
      <c r="A1864" s="116" t="s">
        <v>545</v>
      </c>
      <c r="B1864" s="358"/>
      <c r="C1864" s="358"/>
      <c r="D1864" s="358"/>
      <c r="E1864" s="387"/>
      <c r="F1864" s="388"/>
      <c r="I1864" s="104"/>
      <c r="J1864" s="362"/>
      <c r="K1864" s="362"/>
      <c r="L1864" s="362"/>
      <c r="M1864" s="363"/>
      <c r="N1864" s="363"/>
    </row>
    <row r="1865" spans="1:14" ht="12.75">
      <c r="A1865" s="353" t="s">
        <v>546</v>
      </c>
      <c r="B1865" s="122">
        <v>202</v>
      </c>
      <c r="C1865" s="122"/>
      <c r="D1865" s="122">
        <v>1794</v>
      </c>
      <c r="E1865" s="117">
        <v>1794</v>
      </c>
      <c r="F1865" s="118">
        <v>721</v>
      </c>
      <c r="I1865" s="109"/>
      <c r="J1865" s="296"/>
      <c r="K1865" s="296"/>
      <c r="L1865" s="296"/>
      <c r="M1865" s="294"/>
      <c r="N1865" s="294"/>
    </row>
    <row r="1866" spans="1:14" ht="12.75">
      <c r="A1866" s="114" t="s">
        <v>547</v>
      </c>
      <c r="B1866" s="358">
        <v>202</v>
      </c>
      <c r="C1866" s="358"/>
      <c r="D1866" s="358">
        <v>8486</v>
      </c>
      <c r="E1866" s="387">
        <v>86.59183673469387</v>
      </c>
      <c r="F1866" s="388">
        <v>29.775510204081634</v>
      </c>
      <c r="I1866" s="104"/>
      <c r="J1866" s="362"/>
      <c r="K1866" s="362"/>
      <c r="L1866" s="362"/>
      <c r="M1866" s="363"/>
      <c r="N1866" s="363"/>
    </row>
    <row r="1867" spans="1:14" ht="12.75">
      <c r="A1867" s="116" t="s">
        <v>548</v>
      </c>
      <c r="B1867" s="358"/>
      <c r="C1867" s="358"/>
      <c r="D1867" s="358"/>
      <c r="E1867" s="387"/>
      <c r="F1867" s="388"/>
      <c r="I1867" s="104"/>
      <c r="J1867" s="362"/>
      <c r="K1867" s="362"/>
      <c r="L1867" s="362"/>
      <c r="M1867" s="363"/>
      <c r="N1867" s="363"/>
    </row>
    <row r="1868" spans="1:14" ht="12.75">
      <c r="A1868" s="114" t="s">
        <v>549</v>
      </c>
      <c r="B1868" s="358">
        <v>202</v>
      </c>
      <c r="C1868" s="358"/>
      <c r="D1868" s="358">
        <v>3160</v>
      </c>
      <c r="E1868" s="387">
        <v>805.8333333333333</v>
      </c>
      <c r="F1868" s="388">
        <v>274.8333333333333</v>
      </c>
      <c r="I1868" s="109"/>
      <c r="J1868" s="360"/>
      <c r="K1868" s="360"/>
      <c r="L1868" s="360"/>
      <c r="M1868" s="361"/>
      <c r="N1868" s="361"/>
    </row>
    <row r="1869" spans="1:14" ht="12.75">
      <c r="A1869" s="115" t="s">
        <v>550</v>
      </c>
      <c r="B1869" s="358"/>
      <c r="C1869" s="358"/>
      <c r="D1869" s="358"/>
      <c r="E1869" s="387"/>
      <c r="F1869" s="388"/>
      <c r="I1869" s="109"/>
      <c r="J1869" s="360"/>
      <c r="K1869" s="360"/>
      <c r="L1869" s="360"/>
      <c r="M1869" s="361"/>
      <c r="N1869" s="361"/>
    </row>
    <row r="1870" spans="1:14" ht="12.75">
      <c r="A1870" s="115" t="s">
        <v>551</v>
      </c>
      <c r="B1870" s="358"/>
      <c r="C1870" s="358"/>
      <c r="D1870" s="358"/>
      <c r="E1870" s="387"/>
      <c r="F1870" s="388"/>
      <c r="I1870" s="109"/>
      <c r="J1870" s="360"/>
      <c r="K1870" s="360"/>
      <c r="L1870" s="360"/>
      <c r="M1870" s="361"/>
      <c r="N1870" s="361"/>
    </row>
    <row r="1871" spans="1:14" ht="12.75">
      <c r="A1871" s="115" t="s">
        <v>552</v>
      </c>
      <c r="B1871" s="358"/>
      <c r="C1871" s="358"/>
      <c r="D1871" s="358"/>
      <c r="E1871" s="387"/>
      <c r="F1871" s="388"/>
      <c r="I1871" s="109"/>
      <c r="J1871" s="360"/>
      <c r="K1871" s="360"/>
      <c r="L1871" s="360"/>
      <c r="M1871" s="361"/>
      <c r="N1871" s="361"/>
    </row>
    <row r="1872" spans="1:14" ht="12.75">
      <c r="A1872" s="115" t="s">
        <v>553</v>
      </c>
      <c r="B1872" s="358"/>
      <c r="C1872" s="358"/>
      <c r="D1872" s="358"/>
      <c r="E1872" s="387"/>
      <c r="F1872" s="388"/>
      <c r="I1872" s="109"/>
      <c r="J1872" s="360"/>
      <c r="K1872" s="360"/>
      <c r="L1872" s="360"/>
      <c r="M1872" s="361"/>
      <c r="N1872" s="361"/>
    </row>
    <row r="1873" spans="1:14" ht="12.75">
      <c r="A1873" s="115" t="s">
        <v>554</v>
      </c>
      <c r="B1873" s="358"/>
      <c r="C1873" s="358"/>
      <c r="D1873" s="358"/>
      <c r="E1873" s="387"/>
      <c r="F1873" s="388"/>
      <c r="I1873" s="109"/>
      <c r="J1873" s="360"/>
      <c r="K1873" s="360"/>
      <c r="L1873" s="360"/>
      <c r="M1873" s="361"/>
      <c r="N1873" s="361"/>
    </row>
    <row r="1874" spans="1:14" ht="12.75">
      <c r="A1874" s="115" t="s">
        <v>555</v>
      </c>
      <c r="B1874" s="358"/>
      <c r="C1874" s="358"/>
      <c r="D1874" s="358"/>
      <c r="E1874" s="387"/>
      <c r="F1874" s="388"/>
      <c r="I1874" s="109"/>
      <c r="J1874" s="360"/>
      <c r="K1874" s="360"/>
      <c r="L1874" s="360"/>
      <c r="M1874" s="361"/>
      <c r="N1874" s="361"/>
    </row>
    <row r="1875" spans="1:14" ht="12.75">
      <c r="A1875" s="116" t="s">
        <v>556</v>
      </c>
      <c r="B1875" s="358"/>
      <c r="C1875" s="358"/>
      <c r="D1875" s="358"/>
      <c r="E1875" s="387"/>
      <c r="F1875" s="388"/>
      <c r="I1875" s="109"/>
      <c r="J1875" s="360"/>
      <c r="K1875" s="360"/>
      <c r="L1875" s="360"/>
      <c r="M1875" s="361"/>
      <c r="N1875" s="361"/>
    </row>
    <row r="1876" spans="1:14" ht="12.75">
      <c r="A1876" s="114" t="s">
        <v>557</v>
      </c>
      <c r="B1876" s="358">
        <v>202</v>
      </c>
      <c r="C1876" s="358"/>
      <c r="D1876" s="358">
        <v>6070</v>
      </c>
      <c r="E1876" s="387">
        <v>5696</v>
      </c>
      <c r="F1876" s="388">
        <v>1255.6666666666667</v>
      </c>
      <c r="I1876" s="104"/>
      <c r="J1876" s="362"/>
      <c r="K1876" s="362"/>
      <c r="L1876" s="362"/>
      <c r="M1876" s="363"/>
      <c r="N1876" s="363"/>
    </row>
    <row r="1877" spans="1:14" ht="12.75">
      <c r="A1877" s="115" t="s">
        <v>558</v>
      </c>
      <c r="B1877" s="358"/>
      <c r="C1877" s="358"/>
      <c r="D1877" s="358"/>
      <c r="E1877" s="387"/>
      <c r="F1877" s="388"/>
      <c r="I1877" s="104"/>
      <c r="J1877" s="362"/>
      <c r="K1877" s="362"/>
      <c r="L1877" s="362"/>
      <c r="M1877" s="363"/>
      <c r="N1877" s="363"/>
    </row>
    <row r="1878" spans="1:14" ht="12.75">
      <c r="A1878" s="116" t="s">
        <v>559</v>
      </c>
      <c r="B1878" s="358"/>
      <c r="C1878" s="358"/>
      <c r="D1878" s="358"/>
      <c r="E1878" s="387"/>
      <c r="F1878" s="388"/>
      <c r="I1878" s="104"/>
      <c r="J1878" s="362"/>
      <c r="K1878" s="362"/>
      <c r="L1878" s="362"/>
      <c r="M1878" s="363"/>
      <c r="N1878" s="363"/>
    </row>
    <row r="1879" spans="1:14" ht="12.75">
      <c r="A1879" s="114" t="s">
        <v>560</v>
      </c>
      <c r="B1879" s="358">
        <v>202</v>
      </c>
      <c r="C1879" s="358"/>
      <c r="D1879" s="358">
        <v>3615</v>
      </c>
      <c r="E1879" s="387">
        <v>747.8666666666667</v>
      </c>
      <c r="F1879" s="388">
        <v>319.66666666666663</v>
      </c>
      <c r="I1879" s="109"/>
      <c r="J1879" s="360"/>
      <c r="K1879" s="360"/>
      <c r="L1879" s="360"/>
      <c r="M1879" s="361"/>
      <c r="N1879" s="361"/>
    </row>
    <row r="1880" spans="1:14" ht="12.75">
      <c r="A1880" s="115" t="s">
        <v>561</v>
      </c>
      <c r="B1880" s="358"/>
      <c r="C1880" s="358"/>
      <c r="D1880" s="358"/>
      <c r="E1880" s="387"/>
      <c r="F1880" s="388"/>
      <c r="I1880" s="109"/>
      <c r="J1880" s="360"/>
      <c r="K1880" s="360"/>
      <c r="L1880" s="360"/>
      <c r="M1880" s="361"/>
      <c r="N1880" s="361"/>
    </row>
    <row r="1881" spans="1:14" ht="12.75">
      <c r="A1881" s="115" t="s">
        <v>562</v>
      </c>
      <c r="B1881" s="358"/>
      <c r="C1881" s="358"/>
      <c r="D1881" s="358"/>
      <c r="E1881" s="387"/>
      <c r="F1881" s="388"/>
      <c r="I1881" s="109"/>
      <c r="J1881" s="360"/>
      <c r="K1881" s="360"/>
      <c r="L1881" s="360"/>
      <c r="M1881" s="361"/>
      <c r="N1881" s="361"/>
    </row>
    <row r="1882" spans="1:14" ht="12.75">
      <c r="A1882" s="116" t="s">
        <v>563</v>
      </c>
      <c r="B1882" s="358"/>
      <c r="C1882" s="358"/>
      <c r="D1882" s="358"/>
      <c r="E1882" s="387"/>
      <c r="F1882" s="388"/>
      <c r="I1882" s="109"/>
      <c r="J1882" s="360"/>
      <c r="K1882" s="360"/>
      <c r="L1882" s="360"/>
      <c r="M1882" s="361"/>
      <c r="N1882" s="361"/>
    </row>
    <row r="1883" spans="1:14" ht="12.75">
      <c r="A1883" s="353" t="s">
        <v>564</v>
      </c>
      <c r="B1883" s="122">
        <v>202</v>
      </c>
      <c r="C1883" s="122"/>
      <c r="D1883" s="122">
        <v>1906</v>
      </c>
      <c r="E1883" s="117">
        <v>381.2</v>
      </c>
      <c r="F1883" s="118">
        <v>64.4</v>
      </c>
      <c r="I1883" s="104"/>
      <c r="J1883" s="297"/>
      <c r="K1883" s="297"/>
      <c r="L1883" s="297"/>
      <c r="M1883" s="298"/>
      <c r="N1883" s="298"/>
    </row>
    <row r="1884" spans="1:14" ht="12.75">
      <c r="A1884" s="114" t="s">
        <v>565</v>
      </c>
      <c r="B1884" s="358">
        <v>202</v>
      </c>
      <c r="C1884" s="358"/>
      <c r="D1884" s="358">
        <v>3917</v>
      </c>
      <c r="E1884" s="387">
        <v>139.4102564102564</v>
      </c>
      <c r="F1884" s="388">
        <v>61</v>
      </c>
      <c r="I1884" s="109"/>
      <c r="J1884" s="360"/>
      <c r="K1884" s="360"/>
      <c r="L1884" s="360"/>
      <c r="M1884" s="361"/>
      <c r="N1884" s="361"/>
    </row>
    <row r="1885" spans="1:14" ht="12.75">
      <c r="A1885" s="115" t="s">
        <v>566</v>
      </c>
      <c r="B1885" s="358"/>
      <c r="C1885" s="358"/>
      <c r="D1885" s="358"/>
      <c r="E1885" s="387"/>
      <c r="F1885" s="388"/>
      <c r="I1885" s="109"/>
      <c r="J1885" s="360"/>
      <c r="K1885" s="360"/>
      <c r="L1885" s="360"/>
      <c r="M1885" s="361"/>
      <c r="N1885" s="361"/>
    </row>
    <row r="1886" spans="1:14" ht="12.75">
      <c r="A1886" s="115" t="s">
        <v>567</v>
      </c>
      <c r="B1886" s="358"/>
      <c r="C1886" s="358"/>
      <c r="D1886" s="358"/>
      <c r="E1886" s="387"/>
      <c r="F1886" s="388"/>
      <c r="I1886" s="109"/>
      <c r="J1886" s="360"/>
      <c r="K1886" s="360"/>
      <c r="L1886" s="360"/>
      <c r="M1886" s="361"/>
      <c r="N1886" s="361"/>
    </row>
    <row r="1887" spans="1:14" ht="12.75">
      <c r="A1887" s="115" t="s">
        <v>568</v>
      </c>
      <c r="B1887" s="358"/>
      <c r="C1887" s="358"/>
      <c r="D1887" s="358"/>
      <c r="E1887" s="387"/>
      <c r="F1887" s="388"/>
      <c r="I1887" s="109"/>
      <c r="J1887" s="360"/>
      <c r="K1887" s="360"/>
      <c r="L1887" s="360"/>
      <c r="M1887" s="361"/>
      <c r="N1887" s="361"/>
    </row>
    <row r="1888" spans="1:14" ht="12.75">
      <c r="A1888" s="115" t="s">
        <v>569</v>
      </c>
      <c r="B1888" s="358"/>
      <c r="C1888" s="358"/>
      <c r="D1888" s="358"/>
      <c r="E1888" s="387"/>
      <c r="F1888" s="388"/>
      <c r="I1888" s="109"/>
      <c r="J1888" s="360"/>
      <c r="K1888" s="360"/>
      <c r="L1888" s="360"/>
      <c r="M1888" s="361"/>
      <c r="N1888" s="361"/>
    </row>
    <row r="1889" spans="1:14" ht="12.75">
      <c r="A1889" s="115" t="s">
        <v>570</v>
      </c>
      <c r="B1889" s="358"/>
      <c r="C1889" s="358"/>
      <c r="D1889" s="358"/>
      <c r="E1889" s="387"/>
      <c r="F1889" s="388"/>
      <c r="I1889" s="109"/>
      <c r="J1889" s="360"/>
      <c r="K1889" s="360"/>
      <c r="L1889" s="360"/>
      <c r="M1889" s="361"/>
      <c r="N1889" s="361"/>
    </row>
    <row r="1890" spans="1:14" ht="12.75">
      <c r="A1890" s="115" t="s">
        <v>571</v>
      </c>
      <c r="B1890" s="358"/>
      <c r="C1890" s="358"/>
      <c r="D1890" s="358"/>
      <c r="E1890" s="387"/>
      <c r="F1890" s="388"/>
      <c r="I1890" s="109"/>
      <c r="J1890" s="360"/>
      <c r="K1890" s="360"/>
      <c r="L1890" s="360"/>
      <c r="M1890" s="361"/>
      <c r="N1890" s="361"/>
    </row>
    <row r="1891" spans="1:14" ht="12.75">
      <c r="A1891" s="115" t="s">
        <v>572</v>
      </c>
      <c r="B1891" s="358"/>
      <c r="C1891" s="358"/>
      <c r="D1891" s="358"/>
      <c r="E1891" s="387"/>
      <c r="F1891" s="388"/>
      <c r="I1891" s="109"/>
      <c r="J1891" s="360"/>
      <c r="K1891" s="360"/>
      <c r="L1891" s="360"/>
      <c r="M1891" s="361"/>
      <c r="N1891" s="361"/>
    </row>
    <row r="1892" spans="1:14" ht="12.75">
      <c r="A1892" s="115" t="s">
        <v>573</v>
      </c>
      <c r="B1892" s="358"/>
      <c r="C1892" s="358"/>
      <c r="D1892" s="358"/>
      <c r="E1892" s="387"/>
      <c r="F1892" s="388"/>
      <c r="I1892" s="109"/>
      <c r="J1892" s="360"/>
      <c r="K1892" s="360"/>
      <c r="L1892" s="360"/>
      <c r="M1892" s="361"/>
      <c r="N1892" s="361"/>
    </row>
    <row r="1893" spans="1:14" ht="12.75">
      <c r="A1893" s="115" t="s">
        <v>574</v>
      </c>
      <c r="B1893" s="358"/>
      <c r="C1893" s="358"/>
      <c r="D1893" s="358"/>
      <c r="E1893" s="387"/>
      <c r="F1893" s="388"/>
      <c r="I1893" s="109"/>
      <c r="J1893" s="360"/>
      <c r="K1893" s="360"/>
      <c r="L1893" s="360"/>
      <c r="M1893" s="361"/>
      <c r="N1893" s="361"/>
    </row>
    <row r="1894" spans="1:14" ht="12.75">
      <c r="A1894" s="115" t="s">
        <v>575</v>
      </c>
      <c r="B1894" s="358"/>
      <c r="C1894" s="358"/>
      <c r="D1894" s="358"/>
      <c r="E1894" s="387"/>
      <c r="F1894" s="388"/>
      <c r="I1894" s="109"/>
      <c r="J1894" s="360"/>
      <c r="K1894" s="360"/>
      <c r="L1894" s="360"/>
      <c r="M1894" s="361"/>
      <c r="N1894" s="361"/>
    </row>
    <row r="1895" spans="1:14" ht="12.75">
      <c r="A1895" s="115" t="s">
        <v>576</v>
      </c>
      <c r="B1895" s="358"/>
      <c r="C1895" s="358"/>
      <c r="D1895" s="358"/>
      <c r="E1895" s="387"/>
      <c r="F1895" s="388"/>
      <c r="I1895" s="109"/>
      <c r="J1895" s="360"/>
      <c r="K1895" s="360"/>
      <c r="L1895" s="360"/>
      <c r="M1895" s="361"/>
      <c r="N1895" s="361"/>
    </row>
    <row r="1896" spans="1:14" ht="12.75">
      <c r="A1896" s="115" t="s">
        <v>577</v>
      </c>
      <c r="B1896" s="358"/>
      <c r="C1896" s="358"/>
      <c r="D1896" s="358"/>
      <c r="E1896" s="387"/>
      <c r="F1896" s="388"/>
      <c r="I1896" s="109"/>
      <c r="J1896" s="360"/>
      <c r="K1896" s="360"/>
      <c r="L1896" s="360"/>
      <c r="M1896" s="361"/>
      <c r="N1896" s="361"/>
    </row>
    <row r="1897" spans="1:14" ht="12.75">
      <c r="A1897" s="115" t="s">
        <v>578</v>
      </c>
      <c r="B1897" s="358"/>
      <c r="C1897" s="358"/>
      <c r="D1897" s="358"/>
      <c r="E1897" s="387"/>
      <c r="F1897" s="388"/>
      <c r="I1897" s="109"/>
      <c r="J1897" s="360"/>
      <c r="K1897" s="360"/>
      <c r="L1897" s="360"/>
      <c r="M1897" s="361"/>
      <c r="N1897" s="361"/>
    </row>
    <row r="1898" spans="1:14" ht="12.75">
      <c r="A1898" s="115" t="s">
        <v>579</v>
      </c>
      <c r="B1898" s="358"/>
      <c r="C1898" s="358"/>
      <c r="D1898" s="358"/>
      <c r="E1898" s="387"/>
      <c r="F1898" s="388"/>
      <c r="I1898" s="109"/>
      <c r="J1898" s="360"/>
      <c r="K1898" s="360"/>
      <c r="L1898" s="360"/>
      <c r="M1898" s="361"/>
      <c r="N1898" s="361"/>
    </row>
    <row r="1899" spans="1:14" ht="12.75">
      <c r="A1899" s="115" t="s">
        <v>580</v>
      </c>
      <c r="B1899" s="358"/>
      <c r="C1899" s="358"/>
      <c r="D1899" s="358"/>
      <c r="E1899" s="387"/>
      <c r="F1899" s="388"/>
      <c r="I1899" s="109"/>
      <c r="J1899" s="360"/>
      <c r="K1899" s="360"/>
      <c r="L1899" s="360"/>
      <c r="M1899" s="361"/>
      <c r="N1899" s="361"/>
    </row>
    <row r="1900" spans="1:14" ht="12.75">
      <c r="A1900" s="115" t="s">
        <v>581</v>
      </c>
      <c r="B1900" s="358"/>
      <c r="C1900" s="358"/>
      <c r="D1900" s="358"/>
      <c r="E1900" s="387"/>
      <c r="F1900" s="388"/>
      <c r="I1900" s="109"/>
      <c r="J1900" s="360"/>
      <c r="K1900" s="360"/>
      <c r="L1900" s="360"/>
      <c r="M1900" s="361"/>
      <c r="N1900" s="361"/>
    </row>
    <row r="1901" spans="1:14" ht="12.75">
      <c r="A1901" s="115" t="s">
        <v>582</v>
      </c>
      <c r="B1901" s="358"/>
      <c r="C1901" s="358"/>
      <c r="D1901" s="358"/>
      <c r="E1901" s="387"/>
      <c r="F1901" s="388"/>
      <c r="I1901" s="109"/>
      <c r="J1901" s="360"/>
      <c r="K1901" s="360"/>
      <c r="L1901" s="360"/>
      <c r="M1901" s="361"/>
      <c r="N1901" s="361"/>
    </row>
    <row r="1902" spans="1:14" ht="12.75">
      <c r="A1902" s="115" t="s">
        <v>583</v>
      </c>
      <c r="B1902" s="358"/>
      <c r="C1902" s="358"/>
      <c r="D1902" s="358"/>
      <c r="E1902" s="387"/>
      <c r="F1902" s="388"/>
      <c r="I1902" s="109"/>
      <c r="J1902" s="360"/>
      <c r="K1902" s="360"/>
      <c r="L1902" s="360"/>
      <c r="M1902" s="361"/>
      <c r="N1902" s="361"/>
    </row>
    <row r="1903" spans="1:14" ht="12.75">
      <c r="A1903" s="115" t="s">
        <v>584</v>
      </c>
      <c r="B1903" s="358"/>
      <c r="C1903" s="358"/>
      <c r="D1903" s="358"/>
      <c r="E1903" s="387"/>
      <c r="F1903" s="388"/>
      <c r="I1903" s="109"/>
      <c r="J1903" s="360"/>
      <c r="K1903" s="360"/>
      <c r="L1903" s="360"/>
      <c r="M1903" s="361"/>
      <c r="N1903" s="361"/>
    </row>
    <row r="1904" spans="1:14" ht="12.75">
      <c r="A1904" s="115" t="s">
        <v>585</v>
      </c>
      <c r="B1904" s="358"/>
      <c r="C1904" s="358"/>
      <c r="D1904" s="358"/>
      <c r="E1904" s="387"/>
      <c r="F1904" s="388"/>
      <c r="I1904" s="109"/>
      <c r="J1904" s="360"/>
      <c r="K1904" s="360"/>
      <c r="L1904" s="360"/>
      <c r="M1904" s="361"/>
      <c r="N1904" s="361"/>
    </row>
    <row r="1905" spans="1:14" ht="12.75">
      <c r="A1905" s="115" t="s">
        <v>586</v>
      </c>
      <c r="B1905" s="358"/>
      <c r="C1905" s="358"/>
      <c r="D1905" s="358"/>
      <c r="E1905" s="387"/>
      <c r="F1905" s="388"/>
      <c r="I1905" s="109"/>
      <c r="J1905" s="360"/>
      <c r="K1905" s="360"/>
      <c r="L1905" s="360"/>
      <c r="M1905" s="361"/>
      <c r="N1905" s="361"/>
    </row>
    <row r="1906" spans="1:14" ht="12.75">
      <c r="A1906" s="115" t="s">
        <v>587</v>
      </c>
      <c r="B1906" s="358"/>
      <c r="C1906" s="358"/>
      <c r="D1906" s="358"/>
      <c r="E1906" s="387"/>
      <c r="F1906" s="388"/>
      <c r="I1906" s="109"/>
      <c r="J1906" s="360"/>
      <c r="K1906" s="360"/>
      <c r="L1906" s="360"/>
      <c r="M1906" s="361"/>
      <c r="N1906" s="361"/>
    </row>
    <row r="1907" spans="1:14" ht="12.75">
      <c r="A1907" s="115" t="s">
        <v>588</v>
      </c>
      <c r="B1907" s="358"/>
      <c r="C1907" s="358"/>
      <c r="D1907" s="358"/>
      <c r="E1907" s="387"/>
      <c r="F1907" s="388"/>
      <c r="I1907" s="109"/>
      <c r="J1907" s="360"/>
      <c r="K1907" s="360"/>
      <c r="L1907" s="360"/>
      <c r="M1907" s="361"/>
      <c r="N1907" s="361"/>
    </row>
    <row r="1908" spans="1:14" ht="12.75">
      <c r="A1908" s="115" t="s">
        <v>589</v>
      </c>
      <c r="B1908" s="358"/>
      <c r="C1908" s="358"/>
      <c r="D1908" s="358"/>
      <c r="E1908" s="387"/>
      <c r="F1908" s="388"/>
      <c r="I1908" s="109"/>
      <c r="J1908" s="360"/>
      <c r="K1908" s="360"/>
      <c r="L1908" s="360"/>
      <c r="M1908" s="361"/>
      <c r="N1908" s="361"/>
    </row>
    <row r="1909" spans="1:14" ht="12.75">
      <c r="A1909" s="115" t="s">
        <v>590</v>
      </c>
      <c r="B1909" s="358"/>
      <c r="C1909" s="358"/>
      <c r="D1909" s="358"/>
      <c r="E1909" s="387"/>
      <c r="F1909" s="388"/>
      <c r="I1909" s="109"/>
      <c r="J1909" s="360"/>
      <c r="K1909" s="360"/>
      <c r="L1909" s="360"/>
      <c r="M1909" s="361"/>
      <c r="N1909" s="361"/>
    </row>
    <row r="1910" spans="1:14" ht="12.75">
      <c r="A1910" s="115" t="s">
        <v>591</v>
      </c>
      <c r="B1910" s="358"/>
      <c r="C1910" s="358"/>
      <c r="D1910" s="358"/>
      <c r="E1910" s="387"/>
      <c r="F1910" s="388"/>
      <c r="I1910" s="109"/>
      <c r="J1910" s="360"/>
      <c r="K1910" s="360"/>
      <c r="L1910" s="360"/>
      <c r="M1910" s="361"/>
      <c r="N1910" s="361"/>
    </row>
    <row r="1911" spans="1:14" ht="12.75">
      <c r="A1911" s="115" t="s">
        <v>592</v>
      </c>
      <c r="B1911" s="358"/>
      <c r="C1911" s="358"/>
      <c r="D1911" s="358"/>
      <c r="E1911" s="387"/>
      <c r="F1911" s="388"/>
      <c r="I1911" s="109"/>
      <c r="J1911" s="360"/>
      <c r="K1911" s="360"/>
      <c r="L1911" s="360"/>
      <c r="M1911" s="361"/>
      <c r="N1911" s="361"/>
    </row>
    <row r="1912" spans="1:14" ht="12.75">
      <c r="A1912" s="115" t="s">
        <v>593</v>
      </c>
      <c r="B1912" s="358"/>
      <c r="C1912" s="358"/>
      <c r="D1912" s="358"/>
      <c r="E1912" s="387"/>
      <c r="F1912" s="388"/>
      <c r="I1912" s="109"/>
      <c r="J1912" s="360"/>
      <c r="K1912" s="360"/>
      <c r="L1912" s="360"/>
      <c r="M1912" s="361"/>
      <c r="N1912" s="361"/>
    </row>
    <row r="1913" spans="1:14" ht="12.75">
      <c r="A1913" s="115" t="s">
        <v>594</v>
      </c>
      <c r="B1913" s="358"/>
      <c r="C1913" s="358"/>
      <c r="D1913" s="358"/>
      <c r="E1913" s="387"/>
      <c r="F1913" s="388"/>
      <c r="I1913" s="109"/>
      <c r="J1913" s="360"/>
      <c r="K1913" s="360"/>
      <c r="L1913" s="360"/>
      <c r="M1913" s="361"/>
      <c r="N1913" s="361"/>
    </row>
    <row r="1914" spans="1:14" ht="12.75">
      <c r="A1914" s="115" t="s">
        <v>595</v>
      </c>
      <c r="B1914" s="358"/>
      <c r="C1914" s="358"/>
      <c r="D1914" s="358"/>
      <c r="E1914" s="387"/>
      <c r="F1914" s="388"/>
      <c r="I1914" s="109"/>
      <c r="J1914" s="360"/>
      <c r="K1914" s="360"/>
      <c r="L1914" s="360"/>
      <c r="M1914" s="361"/>
      <c r="N1914" s="361"/>
    </row>
    <row r="1915" spans="1:14" ht="12.75">
      <c r="A1915" s="115" t="s">
        <v>596</v>
      </c>
      <c r="B1915" s="358"/>
      <c r="C1915" s="358"/>
      <c r="D1915" s="358"/>
      <c r="E1915" s="387"/>
      <c r="F1915" s="388"/>
      <c r="I1915" s="109"/>
      <c r="J1915" s="360"/>
      <c r="K1915" s="360"/>
      <c r="L1915" s="360"/>
      <c r="M1915" s="361"/>
      <c r="N1915" s="361"/>
    </row>
    <row r="1916" spans="1:14" ht="12.75">
      <c r="A1916" s="115" t="s">
        <v>597</v>
      </c>
      <c r="B1916" s="358"/>
      <c r="C1916" s="358"/>
      <c r="D1916" s="358"/>
      <c r="E1916" s="387"/>
      <c r="F1916" s="388"/>
      <c r="I1916" s="109"/>
      <c r="J1916" s="360"/>
      <c r="K1916" s="360"/>
      <c r="L1916" s="360"/>
      <c r="M1916" s="361"/>
      <c r="N1916" s="361"/>
    </row>
    <row r="1917" spans="1:14" ht="12.75">
      <c r="A1917" s="115" t="s">
        <v>598</v>
      </c>
      <c r="B1917" s="358"/>
      <c r="C1917" s="358"/>
      <c r="D1917" s="358"/>
      <c r="E1917" s="387"/>
      <c r="F1917" s="388"/>
      <c r="I1917" s="109"/>
      <c r="J1917" s="360"/>
      <c r="K1917" s="360"/>
      <c r="L1917" s="360"/>
      <c r="M1917" s="361"/>
      <c r="N1917" s="361"/>
    </row>
    <row r="1918" spans="1:14" ht="12.75">
      <c r="A1918" s="115" t="s">
        <v>599</v>
      </c>
      <c r="B1918" s="358"/>
      <c r="C1918" s="358"/>
      <c r="D1918" s="358"/>
      <c r="E1918" s="387"/>
      <c r="F1918" s="388"/>
      <c r="I1918" s="109"/>
      <c r="J1918" s="360"/>
      <c r="K1918" s="360"/>
      <c r="L1918" s="360"/>
      <c r="M1918" s="361"/>
      <c r="N1918" s="361"/>
    </row>
    <row r="1919" spans="1:14" ht="12.75">
      <c r="A1919" s="115" t="s">
        <v>600</v>
      </c>
      <c r="B1919" s="358"/>
      <c r="C1919" s="358"/>
      <c r="D1919" s="358"/>
      <c r="E1919" s="387"/>
      <c r="F1919" s="388"/>
      <c r="I1919" s="109"/>
      <c r="J1919" s="360"/>
      <c r="K1919" s="360"/>
      <c r="L1919" s="360"/>
      <c r="M1919" s="361"/>
      <c r="N1919" s="361"/>
    </row>
    <row r="1920" spans="1:14" ht="12.75">
      <c r="A1920" s="115" t="s">
        <v>601</v>
      </c>
      <c r="B1920" s="358"/>
      <c r="C1920" s="358"/>
      <c r="D1920" s="358"/>
      <c r="E1920" s="387"/>
      <c r="F1920" s="388"/>
      <c r="I1920" s="109"/>
      <c r="J1920" s="360"/>
      <c r="K1920" s="360"/>
      <c r="L1920" s="360"/>
      <c r="M1920" s="361"/>
      <c r="N1920" s="361"/>
    </row>
    <row r="1921" spans="1:14" ht="12.75">
      <c r="A1921" s="115" t="s">
        <v>602</v>
      </c>
      <c r="B1921" s="358"/>
      <c r="C1921" s="358"/>
      <c r="D1921" s="358"/>
      <c r="E1921" s="387"/>
      <c r="F1921" s="388"/>
      <c r="I1921" s="109"/>
      <c r="J1921" s="360"/>
      <c r="K1921" s="360"/>
      <c r="L1921" s="360"/>
      <c r="M1921" s="361"/>
      <c r="N1921" s="361"/>
    </row>
    <row r="1922" spans="1:14" ht="12.75">
      <c r="A1922" s="115" t="s">
        <v>603</v>
      </c>
      <c r="B1922" s="358"/>
      <c r="C1922" s="358"/>
      <c r="D1922" s="358"/>
      <c r="E1922" s="387"/>
      <c r="F1922" s="388"/>
      <c r="I1922" s="109"/>
      <c r="J1922" s="360"/>
      <c r="K1922" s="360"/>
      <c r="L1922" s="360"/>
      <c r="M1922" s="361"/>
      <c r="N1922" s="361"/>
    </row>
    <row r="1923" spans="1:14" ht="12.75">
      <c r="A1923" s="115" t="s">
        <v>604</v>
      </c>
      <c r="B1923" s="358"/>
      <c r="C1923" s="358"/>
      <c r="D1923" s="358"/>
      <c r="E1923" s="387"/>
      <c r="F1923" s="388"/>
      <c r="I1923" s="109"/>
      <c r="J1923" s="360"/>
      <c r="K1923" s="360"/>
      <c r="L1923" s="360"/>
      <c r="M1923" s="361"/>
      <c r="N1923" s="361"/>
    </row>
    <row r="1924" spans="1:14" ht="12.75">
      <c r="A1924" s="116" t="s">
        <v>605</v>
      </c>
      <c r="B1924" s="358"/>
      <c r="C1924" s="358"/>
      <c r="D1924" s="358"/>
      <c r="E1924" s="387"/>
      <c r="F1924" s="388"/>
      <c r="I1924" s="109"/>
      <c r="J1924" s="360"/>
      <c r="K1924" s="360"/>
      <c r="L1924" s="360"/>
      <c r="M1924" s="361"/>
      <c r="N1924" s="361"/>
    </row>
    <row r="1925" spans="1:14" ht="12.75">
      <c r="A1925" s="353" t="s">
        <v>606</v>
      </c>
      <c r="B1925" s="122">
        <v>202</v>
      </c>
      <c r="C1925" s="122"/>
      <c r="D1925" s="122">
        <v>3339</v>
      </c>
      <c r="E1925" s="117">
        <v>3339</v>
      </c>
      <c r="F1925" s="118">
        <v>800</v>
      </c>
      <c r="I1925" s="104"/>
      <c r="J1925" s="297"/>
      <c r="K1925" s="297"/>
      <c r="L1925" s="297"/>
      <c r="M1925" s="298"/>
      <c r="N1925" s="298"/>
    </row>
    <row r="1926" spans="1:14" ht="12.75">
      <c r="A1926" s="353" t="s">
        <v>607</v>
      </c>
      <c r="B1926" s="122">
        <v>202</v>
      </c>
      <c r="C1926" s="122"/>
      <c r="D1926" s="122">
        <v>4196</v>
      </c>
      <c r="E1926" s="117">
        <v>4196</v>
      </c>
      <c r="F1926" s="118">
        <v>945</v>
      </c>
      <c r="I1926" s="109"/>
      <c r="J1926" s="296"/>
      <c r="K1926" s="296"/>
      <c r="L1926" s="296"/>
      <c r="M1926" s="294"/>
      <c r="N1926" s="294"/>
    </row>
    <row r="1927" spans="1:14" ht="12.75">
      <c r="A1927" s="353" t="s">
        <v>608</v>
      </c>
      <c r="B1927" s="122">
        <v>202</v>
      </c>
      <c r="C1927" s="122"/>
      <c r="D1927" s="122">
        <v>11490</v>
      </c>
      <c r="E1927" s="117">
        <v>11490</v>
      </c>
      <c r="F1927" s="118">
        <v>6023</v>
      </c>
      <c r="I1927" s="104"/>
      <c r="J1927" s="297"/>
      <c r="K1927" s="297"/>
      <c r="L1927" s="297"/>
      <c r="M1927" s="298"/>
      <c r="N1927" s="298"/>
    </row>
    <row r="1928" spans="1:14" ht="12.75">
      <c r="A1928" s="353" t="s">
        <v>609</v>
      </c>
      <c r="B1928" s="122">
        <v>202</v>
      </c>
      <c r="C1928" s="122"/>
      <c r="D1928" s="122">
        <v>4006</v>
      </c>
      <c r="E1928" s="117">
        <v>4006</v>
      </c>
      <c r="F1928" s="118">
        <v>1148</v>
      </c>
      <c r="I1928" s="109"/>
      <c r="J1928" s="296"/>
      <c r="K1928" s="296"/>
      <c r="L1928" s="296"/>
      <c r="M1928" s="294"/>
      <c r="N1928" s="294"/>
    </row>
    <row r="1929" spans="1:14" ht="12.75">
      <c r="A1929" s="353" t="s">
        <v>610</v>
      </c>
      <c r="B1929" s="122">
        <v>202</v>
      </c>
      <c r="C1929" s="122"/>
      <c r="D1929" s="122">
        <v>1187</v>
      </c>
      <c r="E1929" s="117">
        <v>1187</v>
      </c>
      <c r="F1929" s="118">
        <v>1094</v>
      </c>
      <c r="I1929" s="104"/>
      <c r="J1929" s="297"/>
      <c r="K1929" s="297"/>
      <c r="L1929" s="297"/>
      <c r="M1929" s="298"/>
      <c r="N1929" s="298"/>
    </row>
    <row r="1930" spans="1:14" ht="12.75">
      <c r="A1930" s="353" t="s">
        <v>611</v>
      </c>
      <c r="B1930" s="122">
        <v>202</v>
      </c>
      <c r="C1930" s="122"/>
      <c r="D1930" s="122">
        <v>5884</v>
      </c>
      <c r="E1930" s="117">
        <v>2942</v>
      </c>
      <c r="F1930" s="118">
        <v>2140</v>
      </c>
      <c r="I1930" s="109"/>
      <c r="J1930" s="296"/>
      <c r="K1930" s="296"/>
      <c r="L1930" s="296"/>
      <c r="M1930" s="294"/>
      <c r="N1930" s="294"/>
    </row>
    <row r="1931" spans="1:14" ht="12.75">
      <c r="A1931" s="353" t="s">
        <v>612</v>
      </c>
      <c r="B1931" s="122">
        <v>202</v>
      </c>
      <c r="C1931" s="122"/>
      <c r="D1931" s="122">
        <v>16489</v>
      </c>
      <c r="E1931" s="117">
        <v>16489</v>
      </c>
      <c r="F1931" s="118">
        <v>7648</v>
      </c>
      <c r="I1931" s="104"/>
      <c r="J1931" s="297"/>
      <c r="K1931" s="297"/>
      <c r="L1931" s="297"/>
      <c r="M1931" s="298"/>
      <c r="N1931" s="298"/>
    </row>
    <row r="1932" spans="1:14" ht="12.75">
      <c r="A1932" s="353" t="s">
        <v>613</v>
      </c>
      <c r="B1932" s="122">
        <v>202</v>
      </c>
      <c r="C1932" s="122"/>
      <c r="D1932" s="122">
        <v>4658</v>
      </c>
      <c r="E1932" s="117">
        <v>4658</v>
      </c>
      <c r="F1932" s="118">
        <v>0</v>
      </c>
      <c r="I1932" s="109"/>
      <c r="J1932" s="296"/>
      <c r="K1932" s="296"/>
      <c r="L1932" s="296"/>
      <c r="M1932" s="294"/>
      <c r="N1932" s="294"/>
    </row>
    <row r="1933" spans="1:14" ht="12.75">
      <c r="A1933" s="353" t="s">
        <v>614</v>
      </c>
      <c r="B1933" s="122">
        <v>202</v>
      </c>
      <c r="C1933" s="122"/>
      <c r="D1933" s="122">
        <v>5432</v>
      </c>
      <c r="E1933" s="117">
        <v>5432</v>
      </c>
      <c r="F1933" s="118">
        <v>1033</v>
      </c>
      <c r="I1933" s="104"/>
      <c r="J1933" s="297"/>
      <c r="K1933" s="297"/>
      <c r="L1933" s="297"/>
      <c r="M1933" s="298"/>
      <c r="N1933" s="298"/>
    </row>
    <row r="1934" spans="1:14" ht="12.75">
      <c r="A1934" s="353" t="s">
        <v>615</v>
      </c>
      <c r="B1934" s="122">
        <v>202</v>
      </c>
      <c r="C1934" s="122"/>
      <c r="D1934" s="122">
        <v>14997</v>
      </c>
      <c r="E1934" s="117">
        <v>14997</v>
      </c>
      <c r="F1934" s="118">
        <v>4292</v>
      </c>
      <c r="I1934" s="109"/>
      <c r="J1934" s="296"/>
      <c r="K1934" s="296"/>
      <c r="L1934" s="296"/>
      <c r="M1934" s="294"/>
      <c r="N1934" s="294"/>
    </row>
    <row r="1935" spans="1:14" ht="12.75">
      <c r="A1935" s="353" t="s">
        <v>616</v>
      </c>
      <c r="B1935" s="122">
        <v>202</v>
      </c>
      <c r="C1935" s="122"/>
      <c r="D1935" s="122">
        <v>832</v>
      </c>
      <c r="E1935" s="117">
        <v>832</v>
      </c>
      <c r="F1935" s="118">
        <v>0</v>
      </c>
      <c r="I1935" s="104"/>
      <c r="J1935" s="297"/>
      <c r="K1935" s="297"/>
      <c r="L1935" s="297"/>
      <c r="M1935" s="298"/>
      <c r="N1935" s="298"/>
    </row>
    <row r="1936" spans="1:14" ht="12.75">
      <c r="A1936" s="353" t="s">
        <v>617</v>
      </c>
      <c r="B1936" s="122">
        <v>202</v>
      </c>
      <c r="C1936" s="122"/>
      <c r="D1936" s="122">
        <v>6194</v>
      </c>
      <c r="E1936" s="117">
        <v>6194</v>
      </c>
      <c r="F1936" s="118">
        <v>2320</v>
      </c>
      <c r="I1936" s="109"/>
      <c r="J1936" s="296"/>
      <c r="K1936" s="296"/>
      <c r="L1936" s="296"/>
      <c r="M1936" s="294"/>
      <c r="N1936" s="294"/>
    </row>
    <row r="1937" spans="1:14" ht="12.75">
      <c r="A1937" s="353" t="s">
        <v>618</v>
      </c>
      <c r="B1937" s="122">
        <v>202</v>
      </c>
      <c r="C1937" s="122"/>
      <c r="D1937" s="122">
        <v>1668</v>
      </c>
      <c r="E1937" s="117">
        <v>1668</v>
      </c>
      <c r="F1937" s="118">
        <v>1108</v>
      </c>
      <c r="I1937" s="104"/>
      <c r="J1937" s="297"/>
      <c r="K1937" s="297"/>
      <c r="L1937" s="297"/>
      <c r="M1937" s="298"/>
      <c r="N1937" s="298"/>
    </row>
    <row r="1938" spans="1:14" ht="12.75">
      <c r="A1938" s="114" t="s">
        <v>619</v>
      </c>
      <c r="B1938" s="358">
        <v>202</v>
      </c>
      <c r="C1938" s="358"/>
      <c r="D1938" s="358">
        <v>3112</v>
      </c>
      <c r="E1938" s="387">
        <v>778</v>
      </c>
      <c r="F1938" s="388">
        <v>245</v>
      </c>
      <c r="I1938" s="109"/>
      <c r="J1938" s="360"/>
      <c r="K1938" s="360"/>
      <c r="L1938" s="360"/>
      <c r="M1938" s="361"/>
      <c r="N1938" s="361"/>
    </row>
    <row r="1939" spans="1:14" ht="12.75">
      <c r="A1939" s="115" t="s">
        <v>620</v>
      </c>
      <c r="B1939" s="358"/>
      <c r="C1939" s="358"/>
      <c r="D1939" s="358"/>
      <c r="E1939" s="387"/>
      <c r="F1939" s="388"/>
      <c r="I1939" s="109"/>
      <c r="J1939" s="360"/>
      <c r="K1939" s="360"/>
      <c r="L1939" s="360"/>
      <c r="M1939" s="361"/>
      <c r="N1939" s="361"/>
    </row>
    <row r="1940" spans="1:14" ht="12.75">
      <c r="A1940" s="115" t="s">
        <v>621</v>
      </c>
      <c r="B1940" s="358"/>
      <c r="C1940" s="358"/>
      <c r="D1940" s="358"/>
      <c r="E1940" s="387"/>
      <c r="F1940" s="388"/>
      <c r="I1940" s="109"/>
      <c r="J1940" s="360"/>
      <c r="K1940" s="360"/>
      <c r="L1940" s="360"/>
      <c r="M1940" s="361"/>
      <c r="N1940" s="361"/>
    </row>
    <row r="1941" spans="1:14" ht="12.75">
      <c r="A1941" s="115" t="s">
        <v>622</v>
      </c>
      <c r="B1941" s="358"/>
      <c r="C1941" s="358"/>
      <c r="D1941" s="358"/>
      <c r="E1941" s="387"/>
      <c r="F1941" s="388"/>
      <c r="I1941" s="109"/>
      <c r="J1941" s="360"/>
      <c r="K1941" s="360"/>
      <c r="L1941" s="360"/>
      <c r="M1941" s="361"/>
      <c r="N1941" s="361"/>
    </row>
    <row r="1942" spans="1:14" ht="12.75">
      <c r="A1942" s="116" t="s">
        <v>623</v>
      </c>
      <c r="B1942" s="358"/>
      <c r="C1942" s="358"/>
      <c r="D1942" s="358"/>
      <c r="E1942" s="387"/>
      <c r="F1942" s="388"/>
      <c r="I1942" s="109"/>
      <c r="J1942" s="360"/>
      <c r="K1942" s="360"/>
      <c r="L1942" s="360"/>
      <c r="M1942" s="361"/>
      <c r="N1942" s="361"/>
    </row>
    <row r="1943" spans="1:14" ht="12.75">
      <c r="A1943" s="353" t="s">
        <v>624</v>
      </c>
      <c r="B1943" s="122">
        <v>202</v>
      </c>
      <c r="C1943" s="122"/>
      <c r="D1943" s="122">
        <v>849</v>
      </c>
      <c r="E1943" s="117">
        <v>424.5</v>
      </c>
      <c r="F1943" s="118">
        <v>91.5</v>
      </c>
      <c r="I1943" s="104"/>
      <c r="J1943" s="297"/>
      <c r="K1943" s="297"/>
      <c r="L1943" s="297"/>
      <c r="M1943" s="298"/>
      <c r="N1943" s="298"/>
    </row>
    <row r="1944" spans="1:14" ht="12.75">
      <c r="A1944" s="353" t="s">
        <v>625</v>
      </c>
      <c r="B1944" s="122">
        <v>202</v>
      </c>
      <c r="C1944" s="122"/>
      <c r="D1944" s="122">
        <v>128</v>
      </c>
      <c r="E1944" s="117">
        <v>128</v>
      </c>
      <c r="F1944" s="118">
        <v>47</v>
      </c>
      <c r="I1944" s="109"/>
      <c r="J1944" s="296"/>
      <c r="K1944" s="296"/>
      <c r="L1944" s="296"/>
      <c r="M1944" s="294"/>
      <c r="N1944" s="294"/>
    </row>
    <row r="1945" spans="1:14" ht="12.75">
      <c r="A1945" s="353" t="s">
        <v>626</v>
      </c>
      <c r="B1945" s="122">
        <v>202</v>
      </c>
      <c r="C1945" s="122"/>
      <c r="D1945" s="122">
        <v>5229</v>
      </c>
      <c r="E1945" s="117">
        <v>5229</v>
      </c>
      <c r="F1945" s="118">
        <v>1297</v>
      </c>
      <c r="I1945" s="104"/>
      <c r="J1945" s="297"/>
      <c r="K1945" s="297"/>
      <c r="L1945" s="297"/>
      <c r="M1945" s="298"/>
      <c r="N1945" s="298"/>
    </row>
    <row r="1946" spans="1:14" ht="12.75">
      <c r="A1946" s="353" t="s">
        <v>627</v>
      </c>
      <c r="B1946" s="122">
        <v>202</v>
      </c>
      <c r="C1946" s="122"/>
      <c r="D1946" s="122">
        <v>10370</v>
      </c>
      <c r="E1946" s="117">
        <v>10370</v>
      </c>
      <c r="F1946" s="118">
        <v>3338</v>
      </c>
      <c r="I1946" s="109"/>
      <c r="J1946" s="296"/>
      <c r="K1946" s="296"/>
      <c r="L1946" s="296"/>
      <c r="M1946" s="294"/>
      <c r="N1946" s="294"/>
    </row>
    <row r="1947" spans="1:14" ht="12.75">
      <c r="A1947" s="353" t="s">
        <v>628</v>
      </c>
      <c r="B1947" s="122">
        <v>202</v>
      </c>
      <c r="C1947" s="122"/>
      <c r="D1947" s="122">
        <v>913</v>
      </c>
      <c r="E1947" s="117">
        <v>913</v>
      </c>
      <c r="F1947" s="118">
        <v>329</v>
      </c>
      <c r="I1947" s="104"/>
      <c r="J1947" s="297"/>
      <c r="K1947" s="297"/>
      <c r="L1947" s="297"/>
      <c r="M1947" s="298"/>
      <c r="N1947" s="298"/>
    </row>
    <row r="1948" spans="1:14" ht="12.75">
      <c r="A1948" s="353" t="s">
        <v>629</v>
      </c>
      <c r="B1948" s="122">
        <v>202</v>
      </c>
      <c r="C1948" s="122"/>
      <c r="D1948" s="122"/>
      <c r="E1948" s="117"/>
      <c r="F1948" s="118"/>
      <c r="I1948" s="109"/>
      <c r="J1948" s="296"/>
      <c r="K1948" s="296"/>
      <c r="L1948" s="296"/>
      <c r="M1948" s="294"/>
      <c r="N1948" s="294"/>
    </row>
    <row r="1949" spans="1:14" ht="13.5" thickBot="1">
      <c r="A1949" s="313" t="s">
        <v>630</v>
      </c>
      <c r="B1949" s="357"/>
      <c r="C1949" s="357"/>
      <c r="D1949" s="340">
        <f>SUM(D1502:D1948)</f>
        <v>1512918</v>
      </c>
      <c r="E1949" s="340">
        <f>SUM(E1502:E1948)</f>
        <v>221318.41637088417</v>
      </c>
      <c r="F1949" s="341">
        <f>SUM(F1502:F1948)</f>
        <v>72720.12220853043</v>
      </c>
      <c r="I1949" s="287"/>
      <c r="J1949" s="302"/>
      <c r="K1949" s="302"/>
      <c r="L1949" s="296"/>
      <c r="M1949" s="296"/>
      <c r="N1949" s="296"/>
    </row>
  </sheetData>
  <sheetProtection/>
  <mergeCells count="1793">
    <mergeCell ref="C979:C1019"/>
    <mergeCell ref="D979:D1019"/>
    <mergeCell ref="E979:E1019"/>
    <mergeCell ref="F979:F1019"/>
    <mergeCell ref="C1033:C1037"/>
    <mergeCell ref="D1033:D1037"/>
    <mergeCell ref="E1033:E1037"/>
    <mergeCell ref="F1033:F1037"/>
    <mergeCell ref="C971:C973"/>
    <mergeCell ref="D971:D973"/>
    <mergeCell ref="E971:E973"/>
    <mergeCell ref="F971:F973"/>
    <mergeCell ref="C974:C977"/>
    <mergeCell ref="D974:D977"/>
    <mergeCell ref="E974:E977"/>
    <mergeCell ref="F974:F977"/>
    <mergeCell ref="C961:C962"/>
    <mergeCell ref="D961:D962"/>
    <mergeCell ref="E961:E962"/>
    <mergeCell ref="F961:F962"/>
    <mergeCell ref="C963:C970"/>
    <mergeCell ref="D963:D970"/>
    <mergeCell ref="E963:E970"/>
    <mergeCell ref="F963:F970"/>
    <mergeCell ref="C947:C948"/>
    <mergeCell ref="D947:D948"/>
    <mergeCell ref="E947:E948"/>
    <mergeCell ref="F947:F948"/>
    <mergeCell ref="C953:C959"/>
    <mergeCell ref="D953:D959"/>
    <mergeCell ref="E953:E959"/>
    <mergeCell ref="F953:F959"/>
    <mergeCell ref="C909:C910"/>
    <mergeCell ref="D909:D910"/>
    <mergeCell ref="E909:E910"/>
    <mergeCell ref="F909:F910"/>
    <mergeCell ref="C923:C931"/>
    <mergeCell ref="D923:D931"/>
    <mergeCell ref="E923:E931"/>
    <mergeCell ref="F923:F931"/>
    <mergeCell ref="C893:C898"/>
    <mergeCell ref="D893:D898"/>
    <mergeCell ref="E893:E898"/>
    <mergeCell ref="F893:F898"/>
    <mergeCell ref="C899:C901"/>
    <mergeCell ref="D899:D901"/>
    <mergeCell ref="E899:E901"/>
    <mergeCell ref="F899:F901"/>
    <mergeCell ref="C880:C884"/>
    <mergeCell ref="D880:D884"/>
    <mergeCell ref="E880:E884"/>
    <mergeCell ref="F880:F884"/>
    <mergeCell ref="C885:C891"/>
    <mergeCell ref="D885:D891"/>
    <mergeCell ref="E885:E891"/>
    <mergeCell ref="F885:F891"/>
    <mergeCell ref="C850:C866"/>
    <mergeCell ref="D850:D866"/>
    <mergeCell ref="E850:E866"/>
    <mergeCell ref="F850:F866"/>
    <mergeCell ref="C868:C879"/>
    <mergeCell ref="D868:D879"/>
    <mergeCell ref="E868:E879"/>
    <mergeCell ref="F868:F879"/>
    <mergeCell ref="C814:C816"/>
    <mergeCell ref="D814:D816"/>
    <mergeCell ref="E814:E816"/>
    <mergeCell ref="F814:F816"/>
    <mergeCell ref="C821:C823"/>
    <mergeCell ref="D821:D823"/>
    <mergeCell ref="E821:E823"/>
    <mergeCell ref="F821:F823"/>
    <mergeCell ref="C808:C810"/>
    <mergeCell ref="D808:D810"/>
    <mergeCell ref="E808:E810"/>
    <mergeCell ref="F808:F810"/>
    <mergeCell ref="C811:C813"/>
    <mergeCell ref="D811:D813"/>
    <mergeCell ref="E811:E813"/>
    <mergeCell ref="F811:F813"/>
    <mergeCell ref="C802:C804"/>
    <mergeCell ref="D802:D804"/>
    <mergeCell ref="E802:E804"/>
    <mergeCell ref="F802:F804"/>
    <mergeCell ref="C805:C807"/>
    <mergeCell ref="D805:D807"/>
    <mergeCell ref="E805:E807"/>
    <mergeCell ref="F805:F807"/>
    <mergeCell ref="C796:C798"/>
    <mergeCell ref="D796:D798"/>
    <mergeCell ref="E796:E798"/>
    <mergeCell ref="F796:F798"/>
    <mergeCell ref="C799:C801"/>
    <mergeCell ref="D799:D801"/>
    <mergeCell ref="E799:E801"/>
    <mergeCell ref="F799:F801"/>
    <mergeCell ref="C790:C792"/>
    <mergeCell ref="D790:D792"/>
    <mergeCell ref="E790:E792"/>
    <mergeCell ref="F790:F792"/>
    <mergeCell ref="C793:C795"/>
    <mergeCell ref="D793:D795"/>
    <mergeCell ref="E793:E795"/>
    <mergeCell ref="F793:F795"/>
    <mergeCell ref="C763:C764"/>
    <mergeCell ref="D763:D764"/>
    <mergeCell ref="E763:E764"/>
    <mergeCell ref="F763:F764"/>
    <mergeCell ref="C767:C788"/>
    <mergeCell ref="D767:D788"/>
    <mergeCell ref="E767:E788"/>
    <mergeCell ref="F767:F788"/>
    <mergeCell ref="C722:C739"/>
    <mergeCell ref="D722:D739"/>
    <mergeCell ref="E722:E739"/>
    <mergeCell ref="F722:F739"/>
    <mergeCell ref="C740:C762"/>
    <mergeCell ref="D740:D762"/>
    <mergeCell ref="E740:E762"/>
    <mergeCell ref="F740:F762"/>
    <mergeCell ref="C707:C717"/>
    <mergeCell ref="D707:D717"/>
    <mergeCell ref="E707:E717"/>
    <mergeCell ref="F707:F717"/>
    <mergeCell ref="C718:C721"/>
    <mergeCell ref="D718:D721"/>
    <mergeCell ref="E718:E721"/>
    <mergeCell ref="F718:F721"/>
    <mergeCell ref="C691:C699"/>
    <mergeCell ref="D691:D699"/>
    <mergeCell ref="E691:E699"/>
    <mergeCell ref="F691:F699"/>
    <mergeCell ref="C700:C706"/>
    <mergeCell ref="D700:D706"/>
    <mergeCell ref="E700:E706"/>
    <mergeCell ref="F700:F706"/>
    <mergeCell ref="C668:C671"/>
    <mergeCell ref="D668:D671"/>
    <mergeCell ref="E668:E671"/>
    <mergeCell ref="F668:F671"/>
    <mergeCell ref="C674:C690"/>
    <mergeCell ref="D674:D690"/>
    <mergeCell ref="E674:E690"/>
    <mergeCell ref="F674:F690"/>
    <mergeCell ref="C659:C660"/>
    <mergeCell ref="D659:D660"/>
    <mergeCell ref="E659:E660"/>
    <mergeCell ref="F659:F660"/>
    <mergeCell ref="C661:C666"/>
    <mergeCell ref="D661:D666"/>
    <mergeCell ref="E661:E666"/>
    <mergeCell ref="F661:F666"/>
    <mergeCell ref="C642:C649"/>
    <mergeCell ref="D642:D649"/>
    <mergeCell ref="E642:E649"/>
    <mergeCell ref="F642:F649"/>
    <mergeCell ref="C650:C657"/>
    <mergeCell ref="D650:D657"/>
    <mergeCell ref="E650:E657"/>
    <mergeCell ref="F650:F657"/>
    <mergeCell ref="C615:C625"/>
    <mergeCell ref="D615:D625"/>
    <mergeCell ref="E615:E625"/>
    <mergeCell ref="F615:F625"/>
    <mergeCell ref="C626:C641"/>
    <mergeCell ref="D626:D641"/>
    <mergeCell ref="E626:E641"/>
    <mergeCell ref="F626:F641"/>
    <mergeCell ref="C597:C606"/>
    <mergeCell ref="D597:D606"/>
    <mergeCell ref="E597:E606"/>
    <mergeCell ref="F597:F606"/>
    <mergeCell ref="C608:C613"/>
    <mergeCell ref="D608:D613"/>
    <mergeCell ref="E608:E613"/>
    <mergeCell ref="F608:F613"/>
    <mergeCell ref="C527:C567"/>
    <mergeCell ref="D527:D567"/>
    <mergeCell ref="E527:E567"/>
    <mergeCell ref="F527:F567"/>
    <mergeCell ref="C581:C585"/>
    <mergeCell ref="D581:D585"/>
    <mergeCell ref="E581:E585"/>
    <mergeCell ref="F581:F585"/>
    <mergeCell ref="C519:C521"/>
    <mergeCell ref="D519:D521"/>
    <mergeCell ref="E519:E521"/>
    <mergeCell ref="F519:F521"/>
    <mergeCell ref="C522:C525"/>
    <mergeCell ref="D522:D525"/>
    <mergeCell ref="E522:E525"/>
    <mergeCell ref="F522:F525"/>
    <mergeCell ref="C509:C510"/>
    <mergeCell ref="D509:D510"/>
    <mergeCell ref="E509:E510"/>
    <mergeCell ref="F509:F510"/>
    <mergeCell ref="C511:C518"/>
    <mergeCell ref="D511:D518"/>
    <mergeCell ref="E511:E518"/>
    <mergeCell ref="F511:F518"/>
    <mergeCell ref="C495:C496"/>
    <mergeCell ref="D495:D496"/>
    <mergeCell ref="E495:E496"/>
    <mergeCell ref="F495:F496"/>
    <mergeCell ref="C501:C507"/>
    <mergeCell ref="D501:D507"/>
    <mergeCell ref="E501:E507"/>
    <mergeCell ref="F501:F507"/>
    <mergeCell ref="C457:C458"/>
    <mergeCell ref="D457:D458"/>
    <mergeCell ref="E457:E458"/>
    <mergeCell ref="F457:F458"/>
    <mergeCell ref="C471:C479"/>
    <mergeCell ref="D471:D479"/>
    <mergeCell ref="E471:E479"/>
    <mergeCell ref="F471:F479"/>
    <mergeCell ref="C441:C446"/>
    <mergeCell ref="D441:D446"/>
    <mergeCell ref="E441:E446"/>
    <mergeCell ref="F441:F446"/>
    <mergeCell ref="C447:C449"/>
    <mergeCell ref="D447:D449"/>
    <mergeCell ref="E447:E449"/>
    <mergeCell ref="F447:F449"/>
    <mergeCell ref="C428:C432"/>
    <mergeCell ref="D428:D432"/>
    <mergeCell ref="E428:E432"/>
    <mergeCell ref="F428:F432"/>
    <mergeCell ref="C433:C439"/>
    <mergeCell ref="D433:D439"/>
    <mergeCell ref="E433:E439"/>
    <mergeCell ref="F433:F439"/>
    <mergeCell ref="C398:C414"/>
    <mergeCell ref="D398:D414"/>
    <mergeCell ref="E398:E414"/>
    <mergeCell ref="F398:F414"/>
    <mergeCell ref="C416:C427"/>
    <mergeCell ref="D416:D427"/>
    <mergeCell ref="E416:E427"/>
    <mergeCell ref="F416:F427"/>
    <mergeCell ref="C362:C364"/>
    <mergeCell ref="D362:D364"/>
    <mergeCell ref="E362:E364"/>
    <mergeCell ref="F362:F364"/>
    <mergeCell ref="C369:C371"/>
    <mergeCell ref="D369:D371"/>
    <mergeCell ref="E369:E371"/>
    <mergeCell ref="F369:F371"/>
    <mergeCell ref="C356:C358"/>
    <mergeCell ref="D356:D358"/>
    <mergeCell ref="E356:E358"/>
    <mergeCell ref="F356:F358"/>
    <mergeCell ref="C359:C361"/>
    <mergeCell ref="D359:D361"/>
    <mergeCell ref="E359:E361"/>
    <mergeCell ref="F359:F361"/>
    <mergeCell ref="C350:C352"/>
    <mergeCell ref="D350:D352"/>
    <mergeCell ref="E350:E352"/>
    <mergeCell ref="F350:F352"/>
    <mergeCell ref="C353:C355"/>
    <mergeCell ref="D353:D355"/>
    <mergeCell ref="E353:E355"/>
    <mergeCell ref="F353:F355"/>
    <mergeCell ref="C344:C346"/>
    <mergeCell ref="D344:D346"/>
    <mergeCell ref="E344:E346"/>
    <mergeCell ref="F344:F346"/>
    <mergeCell ref="C347:C349"/>
    <mergeCell ref="D347:D349"/>
    <mergeCell ref="E347:E349"/>
    <mergeCell ref="F347:F349"/>
    <mergeCell ref="C338:C340"/>
    <mergeCell ref="D338:D340"/>
    <mergeCell ref="E338:E340"/>
    <mergeCell ref="F338:F340"/>
    <mergeCell ref="C341:C343"/>
    <mergeCell ref="D341:D343"/>
    <mergeCell ref="E341:E343"/>
    <mergeCell ref="F341:F343"/>
    <mergeCell ref="C311:C312"/>
    <mergeCell ref="D311:D312"/>
    <mergeCell ref="E311:E312"/>
    <mergeCell ref="F311:F312"/>
    <mergeCell ref="C315:C336"/>
    <mergeCell ref="D315:D336"/>
    <mergeCell ref="E315:E336"/>
    <mergeCell ref="F315:F336"/>
    <mergeCell ref="C270:C287"/>
    <mergeCell ref="D270:D287"/>
    <mergeCell ref="E270:E287"/>
    <mergeCell ref="F270:F287"/>
    <mergeCell ref="C288:C310"/>
    <mergeCell ref="D288:D310"/>
    <mergeCell ref="E288:E310"/>
    <mergeCell ref="F288:F310"/>
    <mergeCell ref="C255:C265"/>
    <mergeCell ref="D255:D265"/>
    <mergeCell ref="E255:E265"/>
    <mergeCell ref="F255:F265"/>
    <mergeCell ref="C266:C269"/>
    <mergeCell ref="D266:D269"/>
    <mergeCell ref="E266:E269"/>
    <mergeCell ref="F266:F269"/>
    <mergeCell ref="C239:C247"/>
    <mergeCell ref="D239:D247"/>
    <mergeCell ref="E239:E247"/>
    <mergeCell ref="F239:F247"/>
    <mergeCell ref="C248:C254"/>
    <mergeCell ref="D248:D254"/>
    <mergeCell ref="E248:E254"/>
    <mergeCell ref="F248:F254"/>
    <mergeCell ref="C216:C219"/>
    <mergeCell ref="D216:D219"/>
    <mergeCell ref="E216:E219"/>
    <mergeCell ref="F216:F219"/>
    <mergeCell ref="C222:C238"/>
    <mergeCell ref="D222:D238"/>
    <mergeCell ref="E222:E238"/>
    <mergeCell ref="F222:F238"/>
    <mergeCell ref="C207:C208"/>
    <mergeCell ref="D207:D208"/>
    <mergeCell ref="E207:E208"/>
    <mergeCell ref="F207:F208"/>
    <mergeCell ref="C209:C214"/>
    <mergeCell ref="D209:D214"/>
    <mergeCell ref="E209:E214"/>
    <mergeCell ref="F209:F214"/>
    <mergeCell ref="C190:C197"/>
    <mergeCell ref="D190:D197"/>
    <mergeCell ref="E190:E197"/>
    <mergeCell ref="F190:F197"/>
    <mergeCell ref="C198:C205"/>
    <mergeCell ref="D198:D205"/>
    <mergeCell ref="E198:E205"/>
    <mergeCell ref="F198:F205"/>
    <mergeCell ref="C163:C173"/>
    <mergeCell ref="D163:D173"/>
    <mergeCell ref="E163:E173"/>
    <mergeCell ref="F163:F173"/>
    <mergeCell ref="C174:C189"/>
    <mergeCell ref="D174:D189"/>
    <mergeCell ref="E174:E189"/>
    <mergeCell ref="F174:F189"/>
    <mergeCell ref="C145:C154"/>
    <mergeCell ref="D145:D154"/>
    <mergeCell ref="E145:E154"/>
    <mergeCell ref="F145:F154"/>
    <mergeCell ref="C156:C161"/>
    <mergeCell ref="D156:D161"/>
    <mergeCell ref="E156:E161"/>
    <mergeCell ref="F156:F161"/>
    <mergeCell ref="A140:E140"/>
    <mergeCell ref="A113:A114"/>
    <mergeCell ref="B113:B114"/>
    <mergeCell ref="C113:C114"/>
    <mergeCell ref="D113:D114"/>
    <mergeCell ref="E113:E114"/>
    <mergeCell ref="A126:A127"/>
    <mergeCell ref="B126:B127"/>
    <mergeCell ref="C126:C127"/>
    <mergeCell ref="D126:D127"/>
    <mergeCell ref="E126:E127"/>
    <mergeCell ref="A71:E71"/>
    <mergeCell ref="A72:A73"/>
    <mergeCell ref="B72:B73"/>
    <mergeCell ref="C72:C73"/>
    <mergeCell ref="D72:D73"/>
    <mergeCell ref="E72:E73"/>
    <mergeCell ref="E31:E32"/>
    <mergeCell ref="A64:A65"/>
    <mergeCell ref="B64:B65"/>
    <mergeCell ref="C64:C65"/>
    <mergeCell ref="D64:D65"/>
    <mergeCell ref="E64:E65"/>
    <mergeCell ref="A31:A32"/>
    <mergeCell ref="B31:B32"/>
    <mergeCell ref="C31:C32"/>
    <mergeCell ref="D31:D32"/>
    <mergeCell ref="C1060:C1065"/>
    <mergeCell ref="D1060:D1065"/>
    <mergeCell ref="E1060:E1065"/>
    <mergeCell ref="F1060:F1065"/>
    <mergeCell ref="A5:F5"/>
    <mergeCell ref="A6:A7"/>
    <mergeCell ref="B6:B7"/>
    <mergeCell ref="C6:C7"/>
    <mergeCell ref="D6:D7"/>
    <mergeCell ref="E6:E7"/>
    <mergeCell ref="C1067:C1077"/>
    <mergeCell ref="D1067:D1077"/>
    <mergeCell ref="E1067:E1077"/>
    <mergeCell ref="F1067:F1077"/>
    <mergeCell ref="C1078:C1093"/>
    <mergeCell ref="D1078:D1093"/>
    <mergeCell ref="E1078:E1093"/>
    <mergeCell ref="F1078:F1093"/>
    <mergeCell ref="C1094:C1101"/>
    <mergeCell ref="D1094:D1101"/>
    <mergeCell ref="E1094:E1101"/>
    <mergeCell ref="F1094:F1101"/>
    <mergeCell ref="C1102:C1109"/>
    <mergeCell ref="D1102:D1109"/>
    <mergeCell ref="E1102:E1109"/>
    <mergeCell ref="F1102:F1109"/>
    <mergeCell ref="C1111:C1112"/>
    <mergeCell ref="D1111:D1112"/>
    <mergeCell ref="E1111:E1112"/>
    <mergeCell ref="F1111:F1112"/>
    <mergeCell ref="C1113:C1118"/>
    <mergeCell ref="D1113:D1118"/>
    <mergeCell ref="E1113:E1118"/>
    <mergeCell ref="F1113:F1118"/>
    <mergeCell ref="C1120:C1123"/>
    <mergeCell ref="D1120:D1123"/>
    <mergeCell ref="E1120:E1123"/>
    <mergeCell ref="F1120:F1123"/>
    <mergeCell ref="C1126:C1142"/>
    <mergeCell ref="D1126:D1142"/>
    <mergeCell ref="E1126:E1142"/>
    <mergeCell ref="F1126:F1142"/>
    <mergeCell ref="D1143:D1151"/>
    <mergeCell ref="E1143:E1151"/>
    <mergeCell ref="F1143:F1151"/>
    <mergeCell ref="C1152:C1158"/>
    <mergeCell ref="D1152:D1158"/>
    <mergeCell ref="E1152:E1158"/>
    <mergeCell ref="F1152:F1158"/>
    <mergeCell ref="C1143:C1151"/>
    <mergeCell ref="C1159:C1169"/>
    <mergeCell ref="D1159:D1169"/>
    <mergeCell ref="E1159:E1169"/>
    <mergeCell ref="F1159:F1169"/>
    <mergeCell ref="C1170:C1173"/>
    <mergeCell ref="D1170:D1173"/>
    <mergeCell ref="E1170:E1173"/>
    <mergeCell ref="F1170:F1173"/>
    <mergeCell ref="C1174:C1191"/>
    <mergeCell ref="D1174:D1191"/>
    <mergeCell ref="E1174:E1191"/>
    <mergeCell ref="F1174:F1191"/>
    <mergeCell ref="C1192:C1214"/>
    <mergeCell ref="D1192:D1214"/>
    <mergeCell ref="E1192:E1214"/>
    <mergeCell ref="F1192:F1214"/>
    <mergeCell ref="C1215:C1216"/>
    <mergeCell ref="D1215:D1216"/>
    <mergeCell ref="E1215:E1216"/>
    <mergeCell ref="F1215:F1216"/>
    <mergeCell ref="C1219:C1240"/>
    <mergeCell ref="D1219:D1240"/>
    <mergeCell ref="E1219:E1240"/>
    <mergeCell ref="F1219:F1240"/>
    <mergeCell ref="C1242:C1244"/>
    <mergeCell ref="D1242:D1244"/>
    <mergeCell ref="E1242:E1244"/>
    <mergeCell ref="F1242:F1244"/>
    <mergeCell ref="C1245:C1247"/>
    <mergeCell ref="D1245:D1247"/>
    <mergeCell ref="E1245:E1247"/>
    <mergeCell ref="F1245:F1247"/>
    <mergeCell ref="C1248:C1250"/>
    <mergeCell ref="D1248:D1250"/>
    <mergeCell ref="E1248:E1250"/>
    <mergeCell ref="F1248:F1250"/>
    <mergeCell ref="C1251:C1253"/>
    <mergeCell ref="D1251:D1253"/>
    <mergeCell ref="E1251:E1253"/>
    <mergeCell ref="F1251:F1253"/>
    <mergeCell ref="C1254:C1256"/>
    <mergeCell ref="D1254:D1256"/>
    <mergeCell ref="E1254:E1256"/>
    <mergeCell ref="F1254:F1256"/>
    <mergeCell ref="C1257:C1259"/>
    <mergeCell ref="D1257:D1259"/>
    <mergeCell ref="E1257:E1259"/>
    <mergeCell ref="F1257:F1259"/>
    <mergeCell ref="C1260:C1262"/>
    <mergeCell ref="D1260:D1262"/>
    <mergeCell ref="E1260:E1262"/>
    <mergeCell ref="F1260:F1262"/>
    <mergeCell ref="C1263:C1265"/>
    <mergeCell ref="D1263:D1265"/>
    <mergeCell ref="E1263:E1265"/>
    <mergeCell ref="F1263:F1265"/>
    <mergeCell ref="C1266:C1268"/>
    <mergeCell ref="D1266:D1268"/>
    <mergeCell ref="E1266:E1268"/>
    <mergeCell ref="F1266:F1268"/>
    <mergeCell ref="C1273:C1275"/>
    <mergeCell ref="D1273:D1275"/>
    <mergeCell ref="E1273:E1275"/>
    <mergeCell ref="F1273:F1275"/>
    <mergeCell ref="C1302:C1318"/>
    <mergeCell ref="D1302:D1318"/>
    <mergeCell ref="E1302:E1318"/>
    <mergeCell ref="F1302:F1318"/>
    <mergeCell ref="C1320:C1331"/>
    <mergeCell ref="D1320:D1331"/>
    <mergeCell ref="E1320:E1331"/>
    <mergeCell ref="F1320:F1331"/>
    <mergeCell ref="C1332:C1336"/>
    <mergeCell ref="D1332:D1336"/>
    <mergeCell ref="E1332:E1336"/>
    <mergeCell ref="F1332:F1336"/>
    <mergeCell ref="C1337:C1343"/>
    <mergeCell ref="D1337:D1343"/>
    <mergeCell ref="E1337:E1343"/>
    <mergeCell ref="F1337:F1343"/>
    <mergeCell ref="C1345:C1350"/>
    <mergeCell ref="D1345:D1350"/>
    <mergeCell ref="E1345:E1350"/>
    <mergeCell ref="F1345:F1350"/>
    <mergeCell ref="C1351:C1353"/>
    <mergeCell ref="D1351:D1353"/>
    <mergeCell ref="E1351:E1353"/>
    <mergeCell ref="F1351:F1353"/>
    <mergeCell ref="C1362:C1363"/>
    <mergeCell ref="D1362:D1363"/>
    <mergeCell ref="E1362:E1363"/>
    <mergeCell ref="F1362:F1363"/>
    <mergeCell ref="C1376:C1384"/>
    <mergeCell ref="D1376:D1384"/>
    <mergeCell ref="E1376:E1384"/>
    <mergeCell ref="F1376:F1384"/>
    <mergeCell ref="C1400:C1401"/>
    <mergeCell ref="D1400:D1401"/>
    <mergeCell ref="E1400:E1401"/>
    <mergeCell ref="F1400:F1401"/>
    <mergeCell ref="C1406:C1412"/>
    <mergeCell ref="D1406:D1412"/>
    <mergeCell ref="E1406:E1412"/>
    <mergeCell ref="F1406:F1412"/>
    <mergeCell ref="C1414:C1415"/>
    <mergeCell ref="D1414:D1415"/>
    <mergeCell ref="E1414:E1415"/>
    <mergeCell ref="F1414:F1415"/>
    <mergeCell ref="C1416:C1423"/>
    <mergeCell ref="D1416:D1423"/>
    <mergeCell ref="E1416:E1423"/>
    <mergeCell ref="F1416:F1423"/>
    <mergeCell ref="C1424:C1426"/>
    <mergeCell ref="D1424:D1426"/>
    <mergeCell ref="E1424:E1426"/>
    <mergeCell ref="F1424:F1426"/>
    <mergeCell ref="C1427:C1430"/>
    <mergeCell ref="D1427:D1430"/>
    <mergeCell ref="E1427:E1430"/>
    <mergeCell ref="F1427:F1430"/>
    <mergeCell ref="C1432:C1472"/>
    <mergeCell ref="D1432:D1472"/>
    <mergeCell ref="E1432:E1472"/>
    <mergeCell ref="F1432:F1472"/>
    <mergeCell ref="C1486:C1490"/>
    <mergeCell ref="D1486:D1490"/>
    <mergeCell ref="E1486:E1490"/>
    <mergeCell ref="F1486:F1490"/>
    <mergeCell ref="C1502:C1511"/>
    <mergeCell ref="D1502:D1511"/>
    <mergeCell ref="E1502:E1511"/>
    <mergeCell ref="F1502:F1511"/>
    <mergeCell ref="C1513:C1518"/>
    <mergeCell ref="D1513:D1518"/>
    <mergeCell ref="E1513:E1518"/>
    <mergeCell ref="F1513:F1518"/>
    <mergeCell ref="C1520:C1530"/>
    <mergeCell ref="D1520:D1530"/>
    <mergeCell ref="E1520:E1530"/>
    <mergeCell ref="F1520:F1530"/>
    <mergeCell ref="C1531:C1546"/>
    <mergeCell ref="D1531:D1546"/>
    <mergeCell ref="E1531:E1546"/>
    <mergeCell ref="F1531:F1546"/>
    <mergeCell ref="C1547:C1554"/>
    <mergeCell ref="D1547:D1554"/>
    <mergeCell ref="E1547:E1554"/>
    <mergeCell ref="F1547:F1554"/>
    <mergeCell ref="C1555:C1562"/>
    <mergeCell ref="D1555:D1562"/>
    <mergeCell ref="E1555:E1562"/>
    <mergeCell ref="F1555:F1562"/>
    <mergeCell ref="C1564:C1565"/>
    <mergeCell ref="D1564:D1565"/>
    <mergeCell ref="E1564:E1565"/>
    <mergeCell ref="F1564:F1565"/>
    <mergeCell ref="C1566:C1571"/>
    <mergeCell ref="D1566:D1571"/>
    <mergeCell ref="E1566:E1571"/>
    <mergeCell ref="F1566:F1571"/>
    <mergeCell ref="C1573:C1576"/>
    <mergeCell ref="D1573:D1576"/>
    <mergeCell ref="E1573:E1576"/>
    <mergeCell ref="F1573:F1576"/>
    <mergeCell ref="C1579:C1595"/>
    <mergeCell ref="D1579:D1595"/>
    <mergeCell ref="E1579:E1595"/>
    <mergeCell ref="F1579:F1595"/>
    <mergeCell ref="C1596:C1604"/>
    <mergeCell ref="D1596:D1604"/>
    <mergeCell ref="E1596:E1604"/>
    <mergeCell ref="F1596:F1604"/>
    <mergeCell ref="C1605:C1611"/>
    <mergeCell ref="D1605:D1611"/>
    <mergeCell ref="E1605:E1611"/>
    <mergeCell ref="F1605:F1611"/>
    <mergeCell ref="C1612:C1622"/>
    <mergeCell ref="D1612:D1622"/>
    <mergeCell ref="E1612:E1622"/>
    <mergeCell ref="F1612:F1622"/>
    <mergeCell ref="C1623:C1626"/>
    <mergeCell ref="D1623:D1626"/>
    <mergeCell ref="E1623:E1626"/>
    <mergeCell ref="F1623:F1626"/>
    <mergeCell ref="C1627:C1644"/>
    <mergeCell ref="D1627:D1644"/>
    <mergeCell ref="E1627:E1644"/>
    <mergeCell ref="F1627:F1644"/>
    <mergeCell ref="C1645:C1667"/>
    <mergeCell ref="D1645:D1667"/>
    <mergeCell ref="E1645:E1667"/>
    <mergeCell ref="F1645:F1667"/>
    <mergeCell ref="C1668:C1669"/>
    <mergeCell ref="D1668:D1669"/>
    <mergeCell ref="E1668:E1669"/>
    <mergeCell ref="F1668:F1669"/>
    <mergeCell ref="C1672:C1693"/>
    <mergeCell ref="D1672:D1693"/>
    <mergeCell ref="E1672:E1693"/>
    <mergeCell ref="F1672:F1693"/>
    <mergeCell ref="C1695:C1697"/>
    <mergeCell ref="D1695:D1697"/>
    <mergeCell ref="E1695:E1697"/>
    <mergeCell ref="F1695:F1697"/>
    <mergeCell ref="C1698:C1700"/>
    <mergeCell ref="D1698:D1700"/>
    <mergeCell ref="E1698:E1700"/>
    <mergeCell ref="F1698:F1700"/>
    <mergeCell ref="C1701:C1703"/>
    <mergeCell ref="D1701:D1703"/>
    <mergeCell ref="E1701:E1703"/>
    <mergeCell ref="F1701:F1703"/>
    <mergeCell ref="C1704:C1706"/>
    <mergeCell ref="D1704:D1706"/>
    <mergeCell ref="E1704:E1706"/>
    <mergeCell ref="F1704:F1706"/>
    <mergeCell ref="C1707:C1709"/>
    <mergeCell ref="D1707:D1709"/>
    <mergeCell ref="E1707:E1709"/>
    <mergeCell ref="F1707:F1709"/>
    <mergeCell ref="C1710:C1712"/>
    <mergeCell ref="D1710:D1712"/>
    <mergeCell ref="E1710:E1712"/>
    <mergeCell ref="F1710:F1712"/>
    <mergeCell ref="C1713:C1715"/>
    <mergeCell ref="D1713:D1715"/>
    <mergeCell ref="E1713:E1715"/>
    <mergeCell ref="F1713:F1715"/>
    <mergeCell ref="C1716:C1718"/>
    <mergeCell ref="D1716:D1718"/>
    <mergeCell ref="E1716:E1718"/>
    <mergeCell ref="F1716:F1718"/>
    <mergeCell ref="C1719:C1721"/>
    <mergeCell ref="D1719:D1721"/>
    <mergeCell ref="E1719:E1721"/>
    <mergeCell ref="F1719:F1721"/>
    <mergeCell ref="C1726:C1728"/>
    <mergeCell ref="D1726:D1728"/>
    <mergeCell ref="E1726:E1728"/>
    <mergeCell ref="F1726:F1728"/>
    <mergeCell ref="C1755:C1771"/>
    <mergeCell ref="D1755:D1771"/>
    <mergeCell ref="E1755:E1771"/>
    <mergeCell ref="F1755:F1771"/>
    <mergeCell ref="C1773:C1784"/>
    <mergeCell ref="D1773:D1784"/>
    <mergeCell ref="E1773:E1784"/>
    <mergeCell ref="F1773:F1784"/>
    <mergeCell ref="C1785:C1789"/>
    <mergeCell ref="D1785:D1789"/>
    <mergeCell ref="E1785:E1789"/>
    <mergeCell ref="F1785:F1789"/>
    <mergeCell ref="C1790:C1796"/>
    <mergeCell ref="D1790:D1796"/>
    <mergeCell ref="E1790:E1796"/>
    <mergeCell ref="F1790:F1796"/>
    <mergeCell ref="C1798:C1803"/>
    <mergeCell ref="D1798:D1803"/>
    <mergeCell ref="E1798:E1803"/>
    <mergeCell ref="F1798:F1803"/>
    <mergeCell ref="C1804:C1806"/>
    <mergeCell ref="D1804:D1806"/>
    <mergeCell ref="E1804:E1806"/>
    <mergeCell ref="F1804:F1806"/>
    <mergeCell ref="C1814:C1815"/>
    <mergeCell ref="D1814:D1815"/>
    <mergeCell ref="E1814:E1815"/>
    <mergeCell ref="F1814:F1815"/>
    <mergeCell ref="C1828:C1836"/>
    <mergeCell ref="D1828:D1836"/>
    <mergeCell ref="E1828:E1836"/>
    <mergeCell ref="F1828:F1836"/>
    <mergeCell ref="C1852:C1853"/>
    <mergeCell ref="D1852:D1853"/>
    <mergeCell ref="E1852:E1853"/>
    <mergeCell ref="F1852:F1853"/>
    <mergeCell ref="C1858:C1864"/>
    <mergeCell ref="D1858:D1864"/>
    <mergeCell ref="E1858:E1864"/>
    <mergeCell ref="F1858:F1864"/>
    <mergeCell ref="C1866:C1867"/>
    <mergeCell ref="D1866:D1867"/>
    <mergeCell ref="E1866:E1867"/>
    <mergeCell ref="F1866:F1867"/>
    <mergeCell ref="C1868:C1875"/>
    <mergeCell ref="D1868:D1875"/>
    <mergeCell ref="E1868:E1875"/>
    <mergeCell ref="F1868:F1875"/>
    <mergeCell ref="C1876:C1878"/>
    <mergeCell ref="D1876:D1878"/>
    <mergeCell ref="E1876:E1878"/>
    <mergeCell ref="F1876:F1878"/>
    <mergeCell ref="C1879:C1882"/>
    <mergeCell ref="D1879:D1882"/>
    <mergeCell ref="E1879:E1882"/>
    <mergeCell ref="F1879:F1882"/>
    <mergeCell ref="C1884:C1924"/>
    <mergeCell ref="D1884:D1924"/>
    <mergeCell ref="E1884:E1924"/>
    <mergeCell ref="F1884:F1924"/>
    <mergeCell ref="C1938:C1942"/>
    <mergeCell ref="D1938:D1942"/>
    <mergeCell ref="E1938:E1942"/>
    <mergeCell ref="F1938:F1942"/>
    <mergeCell ref="J145:J154"/>
    <mergeCell ref="K145:K154"/>
    <mergeCell ref="L145:L154"/>
    <mergeCell ref="M145:M154"/>
    <mergeCell ref="N145:N154"/>
    <mergeCell ref="J156:J161"/>
    <mergeCell ref="K156:K161"/>
    <mergeCell ref="L156:L161"/>
    <mergeCell ref="M156:M161"/>
    <mergeCell ref="N156:N161"/>
    <mergeCell ref="J163:J173"/>
    <mergeCell ref="K163:K173"/>
    <mergeCell ref="L163:L173"/>
    <mergeCell ref="M163:M173"/>
    <mergeCell ref="N163:N173"/>
    <mergeCell ref="J174:J189"/>
    <mergeCell ref="K174:K189"/>
    <mergeCell ref="L174:L189"/>
    <mergeCell ref="M174:M189"/>
    <mergeCell ref="N174:N189"/>
    <mergeCell ref="J190:J197"/>
    <mergeCell ref="K190:K197"/>
    <mergeCell ref="L190:L197"/>
    <mergeCell ref="M190:M197"/>
    <mergeCell ref="N190:N197"/>
    <mergeCell ref="J198:J205"/>
    <mergeCell ref="K198:K205"/>
    <mergeCell ref="L198:L205"/>
    <mergeCell ref="M198:M205"/>
    <mergeCell ref="N198:N205"/>
    <mergeCell ref="J207:J208"/>
    <mergeCell ref="K207:K208"/>
    <mergeCell ref="L207:L208"/>
    <mergeCell ref="M207:M208"/>
    <mergeCell ref="N207:N208"/>
    <mergeCell ref="J209:J214"/>
    <mergeCell ref="K209:K214"/>
    <mergeCell ref="L209:L214"/>
    <mergeCell ref="M209:M214"/>
    <mergeCell ref="N209:N214"/>
    <mergeCell ref="J216:J219"/>
    <mergeCell ref="K216:K219"/>
    <mergeCell ref="L216:L219"/>
    <mergeCell ref="M216:M219"/>
    <mergeCell ref="N216:N219"/>
    <mergeCell ref="J222:J238"/>
    <mergeCell ref="K222:K238"/>
    <mergeCell ref="L222:L238"/>
    <mergeCell ref="M222:M238"/>
    <mergeCell ref="N222:N238"/>
    <mergeCell ref="J239:J247"/>
    <mergeCell ref="K239:K247"/>
    <mergeCell ref="L239:L247"/>
    <mergeCell ref="M239:M247"/>
    <mergeCell ref="N239:N247"/>
    <mergeCell ref="J248:J254"/>
    <mergeCell ref="K248:K254"/>
    <mergeCell ref="L248:L254"/>
    <mergeCell ref="M248:M254"/>
    <mergeCell ref="N248:N254"/>
    <mergeCell ref="J255:J265"/>
    <mergeCell ref="K255:K265"/>
    <mergeCell ref="L255:L265"/>
    <mergeCell ref="M255:M265"/>
    <mergeCell ref="N255:N265"/>
    <mergeCell ref="J266:J269"/>
    <mergeCell ref="K266:K269"/>
    <mergeCell ref="L266:L269"/>
    <mergeCell ref="M266:M269"/>
    <mergeCell ref="N266:N269"/>
    <mergeCell ref="J270:J287"/>
    <mergeCell ref="K270:K287"/>
    <mergeCell ref="L270:L287"/>
    <mergeCell ref="M270:M287"/>
    <mergeCell ref="N270:N287"/>
    <mergeCell ref="J288:J310"/>
    <mergeCell ref="K288:K310"/>
    <mergeCell ref="L288:L310"/>
    <mergeCell ref="M288:M310"/>
    <mergeCell ref="N288:N310"/>
    <mergeCell ref="J311:J312"/>
    <mergeCell ref="K311:K312"/>
    <mergeCell ref="L311:L312"/>
    <mergeCell ref="M311:M312"/>
    <mergeCell ref="N311:N312"/>
    <mergeCell ref="J315:J336"/>
    <mergeCell ref="K315:K336"/>
    <mergeCell ref="L315:L336"/>
    <mergeCell ref="M315:M336"/>
    <mergeCell ref="N315:N336"/>
    <mergeCell ref="J338:J340"/>
    <mergeCell ref="K338:K340"/>
    <mergeCell ref="L338:L340"/>
    <mergeCell ref="M338:M340"/>
    <mergeCell ref="N338:N340"/>
    <mergeCell ref="J341:J343"/>
    <mergeCell ref="K341:K343"/>
    <mergeCell ref="L341:L343"/>
    <mergeCell ref="M341:M343"/>
    <mergeCell ref="N341:N343"/>
    <mergeCell ref="J344:J346"/>
    <mergeCell ref="K344:K346"/>
    <mergeCell ref="L344:L346"/>
    <mergeCell ref="M344:M346"/>
    <mergeCell ref="N344:N346"/>
    <mergeCell ref="J347:J349"/>
    <mergeCell ref="K347:K349"/>
    <mergeCell ref="L347:L349"/>
    <mergeCell ref="M347:M349"/>
    <mergeCell ref="N347:N349"/>
    <mergeCell ref="J350:J352"/>
    <mergeCell ref="K350:K352"/>
    <mergeCell ref="L350:L352"/>
    <mergeCell ref="M350:M352"/>
    <mergeCell ref="N350:N352"/>
    <mergeCell ref="J353:J355"/>
    <mergeCell ref="K353:K355"/>
    <mergeCell ref="L353:L355"/>
    <mergeCell ref="M353:M355"/>
    <mergeCell ref="N353:N355"/>
    <mergeCell ref="J356:J358"/>
    <mergeCell ref="K356:K358"/>
    <mergeCell ref="L356:L358"/>
    <mergeCell ref="M356:M358"/>
    <mergeCell ref="N356:N358"/>
    <mergeCell ref="J359:J361"/>
    <mergeCell ref="K359:K361"/>
    <mergeCell ref="L359:L361"/>
    <mergeCell ref="M359:M361"/>
    <mergeCell ref="N359:N361"/>
    <mergeCell ref="J362:J364"/>
    <mergeCell ref="K362:K364"/>
    <mergeCell ref="L362:L364"/>
    <mergeCell ref="M362:M364"/>
    <mergeCell ref="N362:N364"/>
    <mergeCell ref="J369:J371"/>
    <mergeCell ref="K369:K371"/>
    <mergeCell ref="L369:L371"/>
    <mergeCell ref="M369:M371"/>
    <mergeCell ref="N369:N371"/>
    <mergeCell ref="J398:J414"/>
    <mergeCell ref="K398:K414"/>
    <mergeCell ref="L398:L414"/>
    <mergeCell ref="M398:M414"/>
    <mergeCell ref="N398:N414"/>
    <mergeCell ref="J416:J427"/>
    <mergeCell ref="K416:K427"/>
    <mergeCell ref="L416:L427"/>
    <mergeCell ref="M416:M427"/>
    <mergeCell ref="N416:N427"/>
    <mergeCell ref="J428:J432"/>
    <mergeCell ref="K428:K432"/>
    <mergeCell ref="L428:L432"/>
    <mergeCell ref="M428:M432"/>
    <mergeCell ref="N428:N432"/>
    <mergeCell ref="J433:J439"/>
    <mergeCell ref="K433:K439"/>
    <mergeCell ref="L433:L439"/>
    <mergeCell ref="M433:M439"/>
    <mergeCell ref="N433:N439"/>
    <mergeCell ref="J441:J446"/>
    <mergeCell ref="K441:K446"/>
    <mergeCell ref="L441:L446"/>
    <mergeCell ref="M441:M446"/>
    <mergeCell ref="N441:N446"/>
    <mergeCell ref="J447:J449"/>
    <mergeCell ref="K447:K449"/>
    <mergeCell ref="L447:L449"/>
    <mergeCell ref="M447:M449"/>
    <mergeCell ref="N447:N449"/>
    <mergeCell ref="J457:J458"/>
    <mergeCell ref="K457:K458"/>
    <mergeCell ref="L457:L458"/>
    <mergeCell ref="M457:M458"/>
    <mergeCell ref="N457:N458"/>
    <mergeCell ref="J471:J479"/>
    <mergeCell ref="K471:K479"/>
    <mergeCell ref="L471:L479"/>
    <mergeCell ref="M471:M479"/>
    <mergeCell ref="N471:N479"/>
    <mergeCell ref="J495:J496"/>
    <mergeCell ref="K495:K496"/>
    <mergeCell ref="L495:L496"/>
    <mergeCell ref="M495:M496"/>
    <mergeCell ref="N495:N496"/>
    <mergeCell ref="J501:J507"/>
    <mergeCell ref="K501:K507"/>
    <mergeCell ref="L501:L507"/>
    <mergeCell ref="M501:M507"/>
    <mergeCell ref="N501:N507"/>
    <mergeCell ref="J509:J510"/>
    <mergeCell ref="K509:K510"/>
    <mergeCell ref="L509:L510"/>
    <mergeCell ref="M509:M510"/>
    <mergeCell ref="N509:N510"/>
    <mergeCell ref="J511:J518"/>
    <mergeCell ref="K511:K518"/>
    <mergeCell ref="L511:L518"/>
    <mergeCell ref="M511:M518"/>
    <mergeCell ref="N511:N518"/>
    <mergeCell ref="J519:J521"/>
    <mergeCell ref="K519:K521"/>
    <mergeCell ref="L519:L521"/>
    <mergeCell ref="M519:M521"/>
    <mergeCell ref="N519:N521"/>
    <mergeCell ref="J522:J525"/>
    <mergeCell ref="K522:K525"/>
    <mergeCell ref="L522:L525"/>
    <mergeCell ref="M522:M525"/>
    <mergeCell ref="N522:N525"/>
    <mergeCell ref="M527:M567"/>
    <mergeCell ref="N527:N567"/>
    <mergeCell ref="J581:J585"/>
    <mergeCell ref="K581:K585"/>
    <mergeCell ref="L581:L585"/>
    <mergeCell ref="M581:M585"/>
    <mergeCell ref="N581:N585"/>
    <mergeCell ref="B145:B154"/>
    <mergeCell ref="B156:B161"/>
    <mergeCell ref="B163:B173"/>
    <mergeCell ref="B174:B189"/>
    <mergeCell ref="B190:B197"/>
    <mergeCell ref="B198:B205"/>
    <mergeCell ref="B207:B208"/>
    <mergeCell ref="B209:B214"/>
    <mergeCell ref="B216:B219"/>
    <mergeCell ref="B222:B238"/>
    <mergeCell ref="B239:B247"/>
    <mergeCell ref="B248:B254"/>
    <mergeCell ref="B255:B265"/>
    <mergeCell ref="B266:B269"/>
    <mergeCell ref="B270:B287"/>
    <mergeCell ref="B288:B310"/>
    <mergeCell ref="B311:B312"/>
    <mergeCell ref="B315:B336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9:B371"/>
    <mergeCell ref="B398:B414"/>
    <mergeCell ref="B416:B427"/>
    <mergeCell ref="B428:B432"/>
    <mergeCell ref="B433:B439"/>
    <mergeCell ref="B441:B446"/>
    <mergeCell ref="B447:B449"/>
    <mergeCell ref="B457:B458"/>
    <mergeCell ref="B471:B479"/>
    <mergeCell ref="B495:B496"/>
    <mergeCell ref="B501:B507"/>
    <mergeCell ref="B509:B510"/>
    <mergeCell ref="B511:B518"/>
    <mergeCell ref="B519:B521"/>
    <mergeCell ref="B522:B525"/>
    <mergeCell ref="B527:B567"/>
    <mergeCell ref="B581:B585"/>
    <mergeCell ref="J597:J606"/>
    <mergeCell ref="K597:K606"/>
    <mergeCell ref="L597:L606"/>
    <mergeCell ref="M597:M606"/>
    <mergeCell ref="B597:B606"/>
    <mergeCell ref="J527:J567"/>
    <mergeCell ref="K527:K567"/>
    <mergeCell ref="L527:L567"/>
    <mergeCell ref="N597:N606"/>
    <mergeCell ref="J608:J613"/>
    <mergeCell ref="K608:K613"/>
    <mergeCell ref="L608:L613"/>
    <mergeCell ref="M608:M613"/>
    <mergeCell ref="N608:N613"/>
    <mergeCell ref="J615:J625"/>
    <mergeCell ref="K615:K625"/>
    <mergeCell ref="L615:L625"/>
    <mergeCell ref="M615:M625"/>
    <mergeCell ref="N615:N625"/>
    <mergeCell ref="J626:J641"/>
    <mergeCell ref="K626:K641"/>
    <mergeCell ref="L626:L641"/>
    <mergeCell ref="M626:M641"/>
    <mergeCell ref="N626:N641"/>
    <mergeCell ref="J642:J649"/>
    <mergeCell ref="K642:K649"/>
    <mergeCell ref="L642:L649"/>
    <mergeCell ref="M642:M649"/>
    <mergeCell ref="N642:N649"/>
    <mergeCell ref="J650:J657"/>
    <mergeCell ref="K650:K657"/>
    <mergeCell ref="L650:L657"/>
    <mergeCell ref="M650:M657"/>
    <mergeCell ref="N650:N657"/>
    <mergeCell ref="J659:J660"/>
    <mergeCell ref="K659:K660"/>
    <mergeCell ref="L659:L660"/>
    <mergeCell ref="M659:M660"/>
    <mergeCell ref="N659:N660"/>
    <mergeCell ref="J661:J666"/>
    <mergeCell ref="K661:K666"/>
    <mergeCell ref="L661:L666"/>
    <mergeCell ref="M661:M666"/>
    <mergeCell ref="N661:N666"/>
    <mergeCell ref="J668:J671"/>
    <mergeCell ref="K668:K671"/>
    <mergeCell ref="L668:L671"/>
    <mergeCell ref="M668:M671"/>
    <mergeCell ref="N668:N671"/>
    <mergeCell ref="J674:J690"/>
    <mergeCell ref="K674:K690"/>
    <mergeCell ref="L674:L690"/>
    <mergeCell ref="M674:M690"/>
    <mergeCell ref="N674:N690"/>
    <mergeCell ref="J691:J699"/>
    <mergeCell ref="K691:K699"/>
    <mergeCell ref="L691:L699"/>
    <mergeCell ref="M691:M699"/>
    <mergeCell ref="N691:N699"/>
    <mergeCell ref="J700:J706"/>
    <mergeCell ref="K700:K706"/>
    <mergeCell ref="L700:L706"/>
    <mergeCell ref="M700:M706"/>
    <mergeCell ref="N700:N706"/>
    <mergeCell ref="J707:J717"/>
    <mergeCell ref="K707:K717"/>
    <mergeCell ref="L707:L717"/>
    <mergeCell ref="M707:M717"/>
    <mergeCell ref="N707:N717"/>
    <mergeCell ref="J718:J721"/>
    <mergeCell ref="K718:K721"/>
    <mergeCell ref="L718:L721"/>
    <mergeCell ref="M718:M721"/>
    <mergeCell ref="N718:N721"/>
    <mergeCell ref="J722:J739"/>
    <mergeCell ref="K722:K739"/>
    <mergeCell ref="L722:L739"/>
    <mergeCell ref="M722:M739"/>
    <mergeCell ref="N722:N739"/>
    <mergeCell ref="J740:J762"/>
    <mergeCell ref="K740:K762"/>
    <mergeCell ref="L740:L762"/>
    <mergeCell ref="M740:M762"/>
    <mergeCell ref="N740:N762"/>
    <mergeCell ref="J763:J764"/>
    <mergeCell ref="K763:K764"/>
    <mergeCell ref="L763:L764"/>
    <mergeCell ref="M763:M764"/>
    <mergeCell ref="N763:N764"/>
    <mergeCell ref="J767:J788"/>
    <mergeCell ref="K767:K788"/>
    <mergeCell ref="L767:L788"/>
    <mergeCell ref="M767:M788"/>
    <mergeCell ref="N767:N788"/>
    <mergeCell ref="J790:J792"/>
    <mergeCell ref="K790:K792"/>
    <mergeCell ref="L790:L792"/>
    <mergeCell ref="M790:M792"/>
    <mergeCell ref="N790:N792"/>
    <mergeCell ref="J793:J795"/>
    <mergeCell ref="K793:K795"/>
    <mergeCell ref="L793:L795"/>
    <mergeCell ref="M793:M795"/>
    <mergeCell ref="N793:N795"/>
    <mergeCell ref="J796:J798"/>
    <mergeCell ref="K796:K798"/>
    <mergeCell ref="L796:L798"/>
    <mergeCell ref="M796:M798"/>
    <mergeCell ref="N796:N798"/>
    <mergeCell ref="J799:J801"/>
    <mergeCell ref="K799:K801"/>
    <mergeCell ref="L799:L801"/>
    <mergeCell ref="M799:M801"/>
    <mergeCell ref="N799:N801"/>
    <mergeCell ref="J802:J804"/>
    <mergeCell ref="K802:K804"/>
    <mergeCell ref="L802:L804"/>
    <mergeCell ref="M802:M804"/>
    <mergeCell ref="N802:N804"/>
    <mergeCell ref="J805:J807"/>
    <mergeCell ref="K805:K807"/>
    <mergeCell ref="L805:L807"/>
    <mergeCell ref="M805:M807"/>
    <mergeCell ref="N805:N807"/>
    <mergeCell ref="J808:J810"/>
    <mergeCell ref="K808:K810"/>
    <mergeCell ref="L808:L810"/>
    <mergeCell ref="M808:M810"/>
    <mergeCell ref="N808:N810"/>
    <mergeCell ref="J811:J813"/>
    <mergeCell ref="K811:K813"/>
    <mergeCell ref="L811:L813"/>
    <mergeCell ref="M811:M813"/>
    <mergeCell ref="N811:N813"/>
    <mergeCell ref="J814:J816"/>
    <mergeCell ref="K814:K816"/>
    <mergeCell ref="L814:L816"/>
    <mergeCell ref="M814:M816"/>
    <mergeCell ref="N814:N816"/>
    <mergeCell ref="J821:J823"/>
    <mergeCell ref="K821:K823"/>
    <mergeCell ref="L821:L823"/>
    <mergeCell ref="M821:M823"/>
    <mergeCell ref="N821:N823"/>
    <mergeCell ref="J850:J866"/>
    <mergeCell ref="K850:K866"/>
    <mergeCell ref="L850:L866"/>
    <mergeCell ref="M850:M866"/>
    <mergeCell ref="N850:N866"/>
    <mergeCell ref="J868:J879"/>
    <mergeCell ref="K868:K879"/>
    <mergeCell ref="L868:L879"/>
    <mergeCell ref="M868:M879"/>
    <mergeCell ref="N868:N879"/>
    <mergeCell ref="J880:J884"/>
    <mergeCell ref="K880:K884"/>
    <mergeCell ref="L880:L884"/>
    <mergeCell ref="M880:M884"/>
    <mergeCell ref="N880:N884"/>
    <mergeCell ref="J885:J891"/>
    <mergeCell ref="K885:K891"/>
    <mergeCell ref="L885:L891"/>
    <mergeCell ref="M885:M891"/>
    <mergeCell ref="N885:N891"/>
    <mergeCell ref="J893:J898"/>
    <mergeCell ref="K893:K898"/>
    <mergeCell ref="L893:L898"/>
    <mergeCell ref="M893:M898"/>
    <mergeCell ref="N893:N898"/>
    <mergeCell ref="J899:J901"/>
    <mergeCell ref="K899:K901"/>
    <mergeCell ref="L899:L901"/>
    <mergeCell ref="M899:M901"/>
    <mergeCell ref="N899:N901"/>
    <mergeCell ref="J909:J910"/>
    <mergeCell ref="K909:K910"/>
    <mergeCell ref="L909:L910"/>
    <mergeCell ref="M909:M910"/>
    <mergeCell ref="N909:N910"/>
    <mergeCell ref="J923:J931"/>
    <mergeCell ref="K923:K931"/>
    <mergeCell ref="L923:L931"/>
    <mergeCell ref="M923:M931"/>
    <mergeCell ref="N923:N931"/>
    <mergeCell ref="J947:J948"/>
    <mergeCell ref="K947:K948"/>
    <mergeCell ref="L947:L948"/>
    <mergeCell ref="M947:M948"/>
    <mergeCell ref="N947:N948"/>
    <mergeCell ref="J953:J959"/>
    <mergeCell ref="K953:K959"/>
    <mergeCell ref="L953:L959"/>
    <mergeCell ref="M953:M959"/>
    <mergeCell ref="N953:N959"/>
    <mergeCell ref="J961:J962"/>
    <mergeCell ref="K961:K962"/>
    <mergeCell ref="L961:L962"/>
    <mergeCell ref="M961:M962"/>
    <mergeCell ref="N961:N962"/>
    <mergeCell ref="J963:J970"/>
    <mergeCell ref="K963:K970"/>
    <mergeCell ref="L963:L970"/>
    <mergeCell ref="M963:M970"/>
    <mergeCell ref="N963:N970"/>
    <mergeCell ref="J971:J973"/>
    <mergeCell ref="K971:K973"/>
    <mergeCell ref="L971:L973"/>
    <mergeCell ref="M971:M973"/>
    <mergeCell ref="N971:N973"/>
    <mergeCell ref="J974:J977"/>
    <mergeCell ref="K974:K977"/>
    <mergeCell ref="L974:L977"/>
    <mergeCell ref="M974:M977"/>
    <mergeCell ref="N974:N977"/>
    <mergeCell ref="J979:J1019"/>
    <mergeCell ref="K979:K1019"/>
    <mergeCell ref="L979:L1019"/>
    <mergeCell ref="M979:M1019"/>
    <mergeCell ref="N979:N1019"/>
    <mergeCell ref="J1033:J1037"/>
    <mergeCell ref="K1033:K1037"/>
    <mergeCell ref="L1033:L1037"/>
    <mergeCell ref="M1033:M1037"/>
    <mergeCell ref="N1033:N1037"/>
    <mergeCell ref="B608:B613"/>
    <mergeCell ref="B615:B625"/>
    <mergeCell ref="B626:B641"/>
    <mergeCell ref="B642:B649"/>
    <mergeCell ref="B650:B657"/>
    <mergeCell ref="B659:B660"/>
    <mergeCell ref="B661:B666"/>
    <mergeCell ref="B668:B671"/>
    <mergeCell ref="B674:B690"/>
    <mergeCell ref="B691:B699"/>
    <mergeCell ref="B700:B706"/>
    <mergeCell ref="B707:B717"/>
    <mergeCell ref="B718:B721"/>
    <mergeCell ref="B722:B739"/>
    <mergeCell ref="B740:B762"/>
    <mergeCell ref="B763:B764"/>
    <mergeCell ref="B767:B788"/>
    <mergeCell ref="B790:B792"/>
    <mergeCell ref="B793:B795"/>
    <mergeCell ref="B796:B798"/>
    <mergeCell ref="B799:B801"/>
    <mergeCell ref="B802:B804"/>
    <mergeCell ref="B805:B807"/>
    <mergeCell ref="B808:B810"/>
    <mergeCell ref="B811:B813"/>
    <mergeCell ref="B814:B816"/>
    <mergeCell ref="B821:B823"/>
    <mergeCell ref="B850:B866"/>
    <mergeCell ref="B868:B879"/>
    <mergeCell ref="B880:B884"/>
    <mergeCell ref="B885:B891"/>
    <mergeCell ref="B893:B898"/>
    <mergeCell ref="B899:B901"/>
    <mergeCell ref="B909:B910"/>
    <mergeCell ref="B923:B931"/>
    <mergeCell ref="B947:B948"/>
    <mergeCell ref="B953:B959"/>
    <mergeCell ref="B961:B962"/>
    <mergeCell ref="B963:B970"/>
    <mergeCell ref="B971:B973"/>
    <mergeCell ref="B974:B977"/>
    <mergeCell ref="B979:B1019"/>
    <mergeCell ref="B1033:B1037"/>
    <mergeCell ref="J1049:J1058"/>
    <mergeCell ref="K1049:K1058"/>
    <mergeCell ref="L1049:L1058"/>
    <mergeCell ref="M1049:M1058"/>
    <mergeCell ref="N1049:N1058"/>
    <mergeCell ref="C1049:C1058"/>
    <mergeCell ref="D1049:D1058"/>
    <mergeCell ref="E1049:E1058"/>
    <mergeCell ref="F1049:F1058"/>
    <mergeCell ref="J1060:J1065"/>
    <mergeCell ref="K1060:K1065"/>
    <mergeCell ref="L1060:L1065"/>
    <mergeCell ref="M1060:M1065"/>
    <mergeCell ref="N1060:N1065"/>
    <mergeCell ref="J1067:J1077"/>
    <mergeCell ref="K1067:K1077"/>
    <mergeCell ref="L1067:L1077"/>
    <mergeCell ref="M1067:M1077"/>
    <mergeCell ref="N1067:N1077"/>
    <mergeCell ref="J1078:J1093"/>
    <mergeCell ref="K1078:K1093"/>
    <mergeCell ref="L1078:L1093"/>
    <mergeCell ref="M1078:M1093"/>
    <mergeCell ref="N1078:N1093"/>
    <mergeCell ref="J1094:J1101"/>
    <mergeCell ref="K1094:K1101"/>
    <mergeCell ref="L1094:L1101"/>
    <mergeCell ref="M1094:M1101"/>
    <mergeCell ref="N1094:N1101"/>
    <mergeCell ref="J1102:J1109"/>
    <mergeCell ref="K1102:K1109"/>
    <mergeCell ref="L1102:L1109"/>
    <mergeCell ref="M1102:M1109"/>
    <mergeCell ref="N1102:N1109"/>
    <mergeCell ref="J1111:J1112"/>
    <mergeCell ref="K1111:K1112"/>
    <mergeCell ref="L1111:L1112"/>
    <mergeCell ref="M1111:M1112"/>
    <mergeCell ref="N1111:N1112"/>
    <mergeCell ref="J1113:J1118"/>
    <mergeCell ref="K1113:K1118"/>
    <mergeCell ref="L1113:L1118"/>
    <mergeCell ref="M1113:M1118"/>
    <mergeCell ref="N1113:N1118"/>
    <mergeCell ref="J1120:J1123"/>
    <mergeCell ref="K1120:K1123"/>
    <mergeCell ref="L1120:L1123"/>
    <mergeCell ref="M1120:M1123"/>
    <mergeCell ref="N1120:N1123"/>
    <mergeCell ref="J1126:J1142"/>
    <mergeCell ref="K1126:K1142"/>
    <mergeCell ref="L1126:L1142"/>
    <mergeCell ref="M1126:M1142"/>
    <mergeCell ref="N1126:N1142"/>
    <mergeCell ref="J1143:J1151"/>
    <mergeCell ref="K1143:K1151"/>
    <mergeCell ref="L1143:L1151"/>
    <mergeCell ref="M1143:M1151"/>
    <mergeCell ref="N1143:N1151"/>
    <mergeCell ref="J1152:J1158"/>
    <mergeCell ref="K1152:K1158"/>
    <mergeCell ref="L1152:L1158"/>
    <mergeCell ref="M1152:M1158"/>
    <mergeCell ref="N1152:N1158"/>
    <mergeCell ref="J1159:J1169"/>
    <mergeCell ref="K1159:K1169"/>
    <mergeCell ref="L1159:L1169"/>
    <mergeCell ref="M1159:M1169"/>
    <mergeCell ref="N1159:N1169"/>
    <mergeCell ref="J1170:J1173"/>
    <mergeCell ref="K1170:K1173"/>
    <mergeCell ref="L1170:L1173"/>
    <mergeCell ref="M1170:M1173"/>
    <mergeCell ref="N1170:N1173"/>
    <mergeCell ref="J1174:J1191"/>
    <mergeCell ref="K1174:K1191"/>
    <mergeCell ref="L1174:L1191"/>
    <mergeCell ref="M1174:M1191"/>
    <mergeCell ref="N1174:N1191"/>
    <mergeCell ref="J1192:J1214"/>
    <mergeCell ref="K1192:K1214"/>
    <mergeCell ref="L1192:L1214"/>
    <mergeCell ref="M1192:M1214"/>
    <mergeCell ref="N1192:N1214"/>
    <mergeCell ref="J1215:J1216"/>
    <mergeCell ref="K1215:K1216"/>
    <mergeCell ref="L1215:L1216"/>
    <mergeCell ref="M1215:M1216"/>
    <mergeCell ref="N1215:N1216"/>
    <mergeCell ref="J1219:J1240"/>
    <mergeCell ref="K1219:K1240"/>
    <mergeCell ref="L1219:L1240"/>
    <mergeCell ref="M1219:M1240"/>
    <mergeCell ref="N1219:N1240"/>
    <mergeCell ref="J1242:J1244"/>
    <mergeCell ref="K1242:K1244"/>
    <mergeCell ref="L1242:L1244"/>
    <mergeCell ref="M1242:M1244"/>
    <mergeCell ref="N1242:N1244"/>
    <mergeCell ref="J1245:J1247"/>
    <mergeCell ref="K1245:K1247"/>
    <mergeCell ref="L1245:L1247"/>
    <mergeCell ref="M1245:M1247"/>
    <mergeCell ref="N1245:N1247"/>
    <mergeCell ref="J1248:J1250"/>
    <mergeCell ref="K1248:K1250"/>
    <mergeCell ref="L1248:L1250"/>
    <mergeCell ref="M1248:M1250"/>
    <mergeCell ref="N1248:N1250"/>
    <mergeCell ref="J1251:J1253"/>
    <mergeCell ref="K1251:K1253"/>
    <mergeCell ref="L1251:L1253"/>
    <mergeCell ref="M1251:M1253"/>
    <mergeCell ref="N1251:N1253"/>
    <mergeCell ref="J1254:J1256"/>
    <mergeCell ref="K1254:K1256"/>
    <mergeCell ref="L1254:L1256"/>
    <mergeCell ref="M1254:M1256"/>
    <mergeCell ref="N1254:N1256"/>
    <mergeCell ref="J1257:J1259"/>
    <mergeCell ref="K1257:K1259"/>
    <mergeCell ref="L1257:L1259"/>
    <mergeCell ref="M1257:M1259"/>
    <mergeCell ref="N1257:N1259"/>
    <mergeCell ref="J1260:J1262"/>
    <mergeCell ref="K1260:K1262"/>
    <mergeCell ref="L1260:L1262"/>
    <mergeCell ref="M1260:M1262"/>
    <mergeCell ref="N1260:N1262"/>
    <mergeCell ref="J1263:J1265"/>
    <mergeCell ref="K1263:K1265"/>
    <mergeCell ref="L1263:L1265"/>
    <mergeCell ref="M1263:M1265"/>
    <mergeCell ref="N1263:N1265"/>
    <mergeCell ref="J1266:J1268"/>
    <mergeCell ref="K1266:K1268"/>
    <mergeCell ref="L1266:L1268"/>
    <mergeCell ref="M1266:M1268"/>
    <mergeCell ref="N1266:N1268"/>
    <mergeCell ref="J1273:J1275"/>
    <mergeCell ref="K1273:K1275"/>
    <mergeCell ref="L1273:L1275"/>
    <mergeCell ref="M1273:M1275"/>
    <mergeCell ref="N1273:N1275"/>
    <mergeCell ref="J1302:J1318"/>
    <mergeCell ref="K1302:K1318"/>
    <mergeCell ref="L1302:L1318"/>
    <mergeCell ref="M1302:M1318"/>
    <mergeCell ref="N1302:N1318"/>
    <mergeCell ref="J1320:J1331"/>
    <mergeCell ref="K1320:K1331"/>
    <mergeCell ref="L1320:L1331"/>
    <mergeCell ref="M1320:M1331"/>
    <mergeCell ref="N1320:N1331"/>
    <mergeCell ref="J1332:J1336"/>
    <mergeCell ref="K1332:K1336"/>
    <mergeCell ref="L1332:L1336"/>
    <mergeCell ref="M1332:M1336"/>
    <mergeCell ref="N1332:N1336"/>
    <mergeCell ref="J1337:J1343"/>
    <mergeCell ref="K1337:K1343"/>
    <mergeCell ref="L1337:L1343"/>
    <mergeCell ref="M1337:M1343"/>
    <mergeCell ref="N1337:N1343"/>
    <mergeCell ref="J1345:J1350"/>
    <mergeCell ref="K1345:K1350"/>
    <mergeCell ref="L1345:L1350"/>
    <mergeCell ref="M1345:M1350"/>
    <mergeCell ref="N1345:N1350"/>
    <mergeCell ref="J1351:J1353"/>
    <mergeCell ref="K1351:K1353"/>
    <mergeCell ref="L1351:L1353"/>
    <mergeCell ref="M1351:M1353"/>
    <mergeCell ref="N1351:N1353"/>
    <mergeCell ref="J1362:J1363"/>
    <mergeCell ref="K1362:K1363"/>
    <mergeCell ref="L1362:L1363"/>
    <mergeCell ref="M1362:M1363"/>
    <mergeCell ref="N1362:N1363"/>
    <mergeCell ref="J1376:J1384"/>
    <mergeCell ref="K1376:K1384"/>
    <mergeCell ref="L1376:L1384"/>
    <mergeCell ref="M1376:M1384"/>
    <mergeCell ref="N1376:N1384"/>
    <mergeCell ref="J1400:J1401"/>
    <mergeCell ref="K1400:K1401"/>
    <mergeCell ref="L1400:L1401"/>
    <mergeCell ref="M1400:M1401"/>
    <mergeCell ref="N1400:N1401"/>
    <mergeCell ref="J1406:J1412"/>
    <mergeCell ref="K1406:K1412"/>
    <mergeCell ref="L1406:L1412"/>
    <mergeCell ref="M1406:M1412"/>
    <mergeCell ref="N1406:N1412"/>
    <mergeCell ref="J1414:J1415"/>
    <mergeCell ref="K1414:K1415"/>
    <mergeCell ref="L1414:L1415"/>
    <mergeCell ref="M1414:M1415"/>
    <mergeCell ref="N1414:N1415"/>
    <mergeCell ref="J1416:J1423"/>
    <mergeCell ref="K1416:K1423"/>
    <mergeCell ref="L1416:L1423"/>
    <mergeCell ref="M1416:M1423"/>
    <mergeCell ref="N1416:N1423"/>
    <mergeCell ref="J1424:J1426"/>
    <mergeCell ref="K1424:K1426"/>
    <mergeCell ref="L1424:L1426"/>
    <mergeCell ref="M1424:M1426"/>
    <mergeCell ref="N1424:N1426"/>
    <mergeCell ref="M1427:M1430"/>
    <mergeCell ref="N1427:N1430"/>
    <mergeCell ref="J1432:J1472"/>
    <mergeCell ref="K1432:K1472"/>
    <mergeCell ref="L1432:L1472"/>
    <mergeCell ref="M1432:M1472"/>
    <mergeCell ref="N1432:N1472"/>
    <mergeCell ref="M1486:M1490"/>
    <mergeCell ref="N1486:N1490"/>
    <mergeCell ref="B1049:B1058"/>
    <mergeCell ref="B1060:B1065"/>
    <mergeCell ref="B1067:B1077"/>
    <mergeCell ref="B1078:B1093"/>
    <mergeCell ref="B1094:B1101"/>
    <mergeCell ref="J1427:J1430"/>
    <mergeCell ref="K1427:K1430"/>
    <mergeCell ref="L1427:L1430"/>
    <mergeCell ref="B1102:B1109"/>
    <mergeCell ref="B1111:B1112"/>
    <mergeCell ref="B1113:B1118"/>
    <mergeCell ref="B1120:B1123"/>
    <mergeCell ref="B1126:B1142"/>
    <mergeCell ref="B1143:B1151"/>
    <mergeCell ref="B1152:B1158"/>
    <mergeCell ref="B1159:B1169"/>
    <mergeCell ref="B1170:B1173"/>
    <mergeCell ref="B1174:B1191"/>
    <mergeCell ref="B1192:B1214"/>
    <mergeCell ref="B1215:B1216"/>
    <mergeCell ref="B1219:B1240"/>
    <mergeCell ref="B1242:B1244"/>
    <mergeCell ref="B1245:B1247"/>
    <mergeCell ref="B1248:B1250"/>
    <mergeCell ref="B1251:B1253"/>
    <mergeCell ref="B1254:B1256"/>
    <mergeCell ref="B1257:B1259"/>
    <mergeCell ref="B1260:B1262"/>
    <mergeCell ref="B1263:B1265"/>
    <mergeCell ref="B1266:B1268"/>
    <mergeCell ref="B1273:B1275"/>
    <mergeCell ref="B1302:B1318"/>
    <mergeCell ref="B1320:B1331"/>
    <mergeCell ref="B1332:B1336"/>
    <mergeCell ref="B1337:B1343"/>
    <mergeCell ref="B1345:B1350"/>
    <mergeCell ref="B1351:B1353"/>
    <mergeCell ref="B1362:B1363"/>
    <mergeCell ref="B1376:B1384"/>
    <mergeCell ref="B1400:B1401"/>
    <mergeCell ref="B1406:B1412"/>
    <mergeCell ref="B1414:B1415"/>
    <mergeCell ref="B1416:B1423"/>
    <mergeCell ref="B1424:B1426"/>
    <mergeCell ref="B1427:B1430"/>
    <mergeCell ref="B1432:B1472"/>
    <mergeCell ref="B1486:B1490"/>
    <mergeCell ref="J1502:J1511"/>
    <mergeCell ref="K1502:K1511"/>
    <mergeCell ref="L1502:L1511"/>
    <mergeCell ref="B1502:B1511"/>
    <mergeCell ref="J1486:J1490"/>
    <mergeCell ref="K1486:K1490"/>
    <mergeCell ref="L1486:L1490"/>
    <mergeCell ref="M1502:M1511"/>
    <mergeCell ref="N1502:N1511"/>
    <mergeCell ref="J1513:J1518"/>
    <mergeCell ref="K1513:K1518"/>
    <mergeCell ref="L1513:L1518"/>
    <mergeCell ref="M1513:M1518"/>
    <mergeCell ref="N1513:N1518"/>
    <mergeCell ref="J1520:J1530"/>
    <mergeCell ref="K1520:K1530"/>
    <mergeCell ref="L1520:L1530"/>
    <mergeCell ref="M1520:M1530"/>
    <mergeCell ref="N1520:N1530"/>
    <mergeCell ref="J1531:J1546"/>
    <mergeCell ref="K1531:K1546"/>
    <mergeCell ref="L1531:L1546"/>
    <mergeCell ref="M1531:M1546"/>
    <mergeCell ref="N1531:N1546"/>
    <mergeCell ref="J1547:J1554"/>
    <mergeCell ref="K1547:K1554"/>
    <mergeCell ref="L1547:L1554"/>
    <mergeCell ref="M1547:M1554"/>
    <mergeCell ref="N1547:N1554"/>
    <mergeCell ref="J1555:J1562"/>
    <mergeCell ref="K1555:K1562"/>
    <mergeCell ref="L1555:L1562"/>
    <mergeCell ref="M1555:M1562"/>
    <mergeCell ref="N1555:N1562"/>
    <mergeCell ref="J1564:J1565"/>
    <mergeCell ref="K1564:K1565"/>
    <mergeCell ref="L1564:L1565"/>
    <mergeCell ref="M1564:M1565"/>
    <mergeCell ref="N1564:N1565"/>
    <mergeCell ref="J1566:J1571"/>
    <mergeCell ref="K1566:K1571"/>
    <mergeCell ref="L1566:L1571"/>
    <mergeCell ref="M1566:M1571"/>
    <mergeCell ref="N1566:N1571"/>
    <mergeCell ref="J1573:J1576"/>
    <mergeCell ref="K1573:K1576"/>
    <mergeCell ref="L1573:L1576"/>
    <mergeCell ref="M1573:M1576"/>
    <mergeCell ref="N1573:N1576"/>
    <mergeCell ref="J1579:J1595"/>
    <mergeCell ref="K1579:K1595"/>
    <mergeCell ref="L1579:L1595"/>
    <mergeCell ref="M1579:M1595"/>
    <mergeCell ref="N1579:N1595"/>
    <mergeCell ref="J1596:J1604"/>
    <mergeCell ref="K1596:K1604"/>
    <mergeCell ref="L1596:L1604"/>
    <mergeCell ref="M1596:M1604"/>
    <mergeCell ref="N1596:N1604"/>
    <mergeCell ref="J1605:J1611"/>
    <mergeCell ref="K1605:K1611"/>
    <mergeCell ref="L1605:L1611"/>
    <mergeCell ref="M1605:M1611"/>
    <mergeCell ref="N1605:N1611"/>
    <mergeCell ref="J1612:J1622"/>
    <mergeCell ref="K1612:K1622"/>
    <mergeCell ref="L1612:L1622"/>
    <mergeCell ref="M1612:M1622"/>
    <mergeCell ref="N1612:N1622"/>
    <mergeCell ref="J1623:J1626"/>
    <mergeCell ref="K1623:K1626"/>
    <mergeCell ref="L1623:L1626"/>
    <mergeCell ref="M1623:M1626"/>
    <mergeCell ref="N1623:N1626"/>
    <mergeCell ref="J1627:J1644"/>
    <mergeCell ref="K1627:K1644"/>
    <mergeCell ref="L1627:L1644"/>
    <mergeCell ref="M1627:M1644"/>
    <mergeCell ref="N1627:N1644"/>
    <mergeCell ref="J1645:J1667"/>
    <mergeCell ref="K1645:K1667"/>
    <mergeCell ref="L1645:L1667"/>
    <mergeCell ref="M1645:M1667"/>
    <mergeCell ref="N1645:N1667"/>
    <mergeCell ref="J1668:J1669"/>
    <mergeCell ref="K1668:K1669"/>
    <mergeCell ref="L1668:L1669"/>
    <mergeCell ref="M1668:M1669"/>
    <mergeCell ref="N1668:N1669"/>
    <mergeCell ref="J1672:J1693"/>
    <mergeCell ref="K1672:K1693"/>
    <mergeCell ref="L1672:L1693"/>
    <mergeCell ref="M1672:M1693"/>
    <mergeCell ref="N1672:N1693"/>
    <mergeCell ref="J1695:J1697"/>
    <mergeCell ref="K1695:K1697"/>
    <mergeCell ref="L1695:L1697"/>
    <mergeCell ref="M1695:M1697"/>
    <mergeCell ref="N1695:N1697"/>
    <mergeCell ref="J1698:J1700"/>
    <mergeCell ref="K1698:K1700"/>
    <mergeCell ref="L1698:L1700"/>
    <mergeCell ref="M1698:M1700"/>
    <mergeCell ref="N1698:N1700"/>
    <mergeCell ref="J1701:J1703"/>
    <mergeCell ref="K1701:K1703"/>
    <mergeCell ref="L1701:L1703"/>
    <mergeCell ref="M1701:M1703"/>
    <mergeCell ref="N1701:N1703"/>
    <mergeCell ref="J1704:J1706"/>
    <mergeCell ref="K1704:K1706"/>
    <mergeCell ref="L1704:L1706"/>
    <mergeCell ref="M1704:M1706"/>
    <mergeCell ref="N1704:N1706"/>
    <mergeCell ref="J1707:J1709"/>
    <mergeCell ref="K1707:K1709"/>
    <mergeCell ref="L1707:L1709"/>
    <mergeCell ref="M1707:M1709"/>
    <mergeCell ref="N1707:N1709"/>
    <mergeCell ref="J1710:J1712"/>
    <mergeCell ref="K1710:K1712"/>
    <mergeCell ref="L1710:L1712"/>
    <mergeCell ref="M1710:M1712"/>
    <mergeCell ref="N1710:N1712"/>
    <mergeCell ref="J1713:J1715"/>
    <mergeCell ref="K1713:K1715"/>
    <mergeCell ref="L1713:L1715"/>
    <mergeCell ref="M1713:M1715"/>
    <mergeCell ref="N1713:N1715"/>
    <mergeCell ref="J1716:J1718"/>
    <mergeCell ref="K1716:K1718"/>
    <mergeCell ref="L1716:L1718"/>
    <mergeCell ref="M1716:M1718"/>
    <mergeCell ref="N1716:N1718"/>
    <mergeCell ref="J1719:J1721"/>
    <mergeCell ref="K1719:K1721"/>
    <mergeCell ref="L1719:L1721"/>
    <mergeCell ref="M1719:M1721"/>
    <mergeCell ref="N1719:N1721"/>
    <mergeCell ref="J1726:J1728"/>
    <mergeCell ref="K1726:K1728"/>
    <mergeCell ref="L1726:L1728"/>
    <mergeCell ref="M1726:M1728"/>
    <mergeCell ref="N1726:N1728"/>
    <mergeCell ref="J1755:J1771"/>
    <mergeCell ref="K1755:K1771"/>
    <mergeCell ref="L1755:L1771"/>
    <mergeCell ref="M1755:M1771"/>
    <mergeCell ref="N1755:N1771"/>
    <mergeCell ref="J1773:J1784"/>
    <mergeCell ref="K1773:K1784"/>
    <mergeCell ref="L1773:L1784"/>
    <mergeCell ref="M1773:M1784"/>
    <mergeCell ref="N1773:N1784"/>
    <mergeCell ref="J1785:J1789"/>
    <mergeCell ref="K1785:K1789"/>
    <mergeCell ref="L1785:L1789"/>
    <mergeCell ref="M1785:M1789"/>
    <mergeCell ref="N1785:N1789"/>
    <mergeCell ref="J1790:J1796"/>
    <mergeCell ref="K1790:K1796"/>
    <mergeCell ref="L1790:L1796"/>
    <mergeCell ref="M1790:M1796"/>
    <mergeCell ref="N1790:N1796"/>
    <mergeCell ref="J1798:J1803"/>
    <mergeCell ref="K1798:K1803"/>
    <mergeCell ref="L1798:L1803"/>
    <mergeCell ref="M1798:M1803"/>
    <mergeCell ref="N1798:N1803"/>
    <mergeCell ref="J1804:J1806"/>
    <mergeCell ref="K1804:K1806"/>
    <mergeCell ref="L1804:L1806"/>
    <mergeCell ref="M1804:M1806"/>
    <mergeCell ref="N1804:N1806"/>
    <mergeCell ref="J1814:J1815"/>
    <mergeCell ref="K1814:K1815"/>
    <mergeCell ref="L1814:L1815"/>
    <mergeCell ref="M1814:M1815"/>
    <mergeCell ref="N1814:N1815"/>
    <mergeCell ref="J1828:J1836"/>
    <mergeCell ref="K1828:K1836"/>
    <mergeCell ref="L1828:L1836"/>
    <mergeCell ref="M1828:M1836"/>
    <mergeCell ref="N1828:N1836"/>
    <mergeCell ref="J1852:J1853"/>
    <mergeCell ref="K1852:K1853"/>
    <mergeCell ref="L1852:L1853"/>
    <mergeCell ref="M1852:M1853"/>
    <mergeCell ref="N1852:N1853"/>
    <mergeCell ref="J1858:J1864"/>
    <mergeCell ref="K1858:K1864"/>
    <mergeCell ref="L1858:L1864"/>
    <mergeCell ref="M1858:M1864"/>
    <mergeCell ref="N1858:N1864"/>
    <mergeCell ref="J1866:J1867"/>
    <mergeCell ref="K1866:K1867"/>
    <mergeCell ref="L1866:L1867"/>
    <mergeCell ref="M1866:M1867"/>
    <mergeCell ref="N1866:N1867"/>
    <mergeCell ref="J1868:J1875"/>
    <mergeCell ref="K1868:K1875"/>
    <mergeCell ref="L1868:L1875"/>
    <mergeCell ref="M1868:M1875"/>
    <mergeCell ref="N1868:N1875"/>
    <mergeCell ref="J1876:J1878"/>
    <mergeCell ref="K1876:K1878"/>
    <mergeCell ref="L1876:L1878"/>
    <mergeCell ref="M1876:M1878"/>
    <mergeCell ref="N1876:N1878"/>
    <mergeCell ref="J1879:J1882"/>
    <mergeCell ref="K1879:K1882"/>
    <mergeCell ref="L1879:L1882"/>
    <mergeCell ref="M1879:M1882"/>
    <mergeCell ref="N1879:N1882"/>
    <mergeCell ref="J1884:J1924"/>
    <mergeCell ref="K1884:K1924"/>
    <mergeCell ref="L1884:L1924"/>
    <mergeCell ref="M1884:M1924"/>
    <mergeCell ref="N1884:N1924"/>
    <mergeCell ref="J1938:J1942"/>
    <mergeCell ref="K1938:K1942"/>
    <mergeCell ref="L1938:L1942"/>
    <mergeCell ref="M1938:M1942"/>
    <mergeCell ref="N1938:N1942"/>
    <mergeCell ref="B1513:B1518"/>
    <mergeCell ref="B1520:B1530"/>
    <mergeCell ref="B1531:B1546"/>
    <mergeCell ref="B1547:B1554"/>
    <mergeCell ref="B1555:B1562"/>
    <mergeCell ref="B1564:B1565"/>
    <mergeCell ref="B1566:B1571"/>
    <mergeCell ref="B1573:B1576"/>
    <mergeCell ref="B1579:B1595"/>
    <mergeCell ref="B1596:B1604"/>
    <mergeCell ref="B1605:B1611"/>
    <mergeCell ref="B1612:B1622"/>
    <mergeCell ref="B1623:B1626"/>
    <mergeCell ref="B1627:B1644"/>
    <mergeCell ref="B1645:B1667"/>
    <mergeCell ref="B1668:B1669"/>
    <mergeCell ref="B1672:B1693"/>
    <mergeCell ref="B1695:B1697"/>
    <mergeCell ref="B1698:B1700"/>
    <mergeCell ref="B1701:B1703"/>
    <mergeCell ref="B1704:B1706"/>
    <mergeCell ref="B1707:B1709"/>
    <mergeCell ref="B1710:B1712"/>
    <mergeCell ref="B1713:B1715"/>
    <mergeCell ref="B1716:B1718"/>
    <mergeCell ref="B1719:B1721"/>
    <mergeCell ref="B1726:B1728"/>
    <mergeCell ref="B1755:B1771"/>
    <mergeCell ref="B1773:B1784"/>
    <mergeCell ref="B1785:B1789"/>
    <mergeCell ref="B1790:B1796"/>
    <mergeCell ref="B1798:B1803"/>
    <mergeCell ref="B1804:B1806"/>
    <mergeCell ref="B1814:B1815"/>
    <mergeCell ref="B1828:B1836"/>
    <mergeCell ref="B1852:B1853"/>
    <mergeCell ref="B1938:B1942"/>
    <mergeCell ref="B1858:B1864"/>
    <mergeCell ref="B1866:B1867"/>
    <mergeCell ref="B1868:B1875"/>
    <mergeCell ref="B1876:B1878"/>
    <mergeCell ref="B1879:B1882"/>
    <mergeCell ref="B1884:B1924"/>
  </mergeCells>
  <printOptions horizontalCentered="1" verticalCentered="1"/>
  <pageMargins left="0.11811023622047245" right="0.11811023622047245" top="0.2755905511811024" bottom="0.1968503937007874" header="0.15748031496062992" footer="0.2755905511811024"/>
  <pageSetup horizontalDpi="300" verticalDpi="300" orientation="portrait" paperSize="9" scale="53" r:id="rId2"/>
  <rowBreaks count="20" manualBreakCount="20">
    <brk id="68" max="5" man="1"/>
    <brk id="140" max="5" man="1"/>
    <brk id="238" max="5" man="1"/>
    <brk id="336" max="5" man="1"/>
    <brk id="432" max="5" man="1"/>
    <brk id="526" max="5" man="1"/>
    <brk id="593" max="5" man="1"/>
    <brk id="690" max="5" man="1"/>
    <brk id="788" max="5" man="1"/>
    <brk id="896" max="5" man="1"/>
    <brk id="978" max="5" man="1"/>
    <brk id="1045" max="5" man="1"/>
    <brk id="1142" max="5" man="1"/>
    <brk id="1259" max="5" man="1"/>
    <brk id="1375" max="5" man="1"/>
    <brk id="1490" max="5" man="1"/>
    <brk id="1604" max="5" man="1"/>
    <brk id="1725" max="5" man="1"/>
    <brk id="1772" max="5" man="1"/>
    <brk id="188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showZeros="0" zoomScale="110" zoomScaleNormal="110" zoomScalePageLayoutView="0" workbookViewId="0" topLeftCell="A1">
      <selection activeCell="A6" sqref="A6:I6"/>
    </sheetView>
  </sheetViews>
  <sheetFormatPr defaultColWidth="9.140625" defaultRowHeight="10.5" customHeight="1"/>
  <cols>
    <col min="1" max="1" width="5.28125" style="217" customWidth="1"/>
    <col min="2" max="4" width="9.140625" style="131" customWidth="1"/>
    <col min="5" max="5" width="24.57421875" style="131" customWidth="1"/>
    <col min="6" max="6" width="12.140625" style="218" customWidth="1"/>
    <col min="7" max="9" width="10.7109375" style="218" customWidth="1"/>
    <col min="10" max="16384" width="9.140625" style="132" customWidth="1"/>
  </cols>
  <sheetData>
    <row r="1" spans="1:9" ht="15" customHeight="1">
      <c r="A1" s="130"/>
      <c r="F1" s="467" t="s">
        <v>648</v>
      </c>
      <c r="G1" s="467"/>
      <c r="H1" s="467"/>
      <c r="I1" s="467"/>
    </row>
    <row r="2" spans="1:9" ht="11.25" customHeight="1">
      <c r="A2" s="133"/>
      <c r="B2" s="133"/>
      <c r="C2" s="133"/>
      <c r="D2" s="133"/>
      <c r="F2" s="468" t="s">
        <v>649</v>
      </c>
      <c r="G2" s="468"/>
      <c r="H2" s="468"/>
      <c r="I2" s="468"/>
    </row>
    <row r="3" spans="1:9" ht="15" customHeight="1">
      <c r="A3" s="135"/>
      <c r="B3" s="136"/>
      <c r="C3" s="137"/>
      <c r="D3" s="136"/>
      <c r="E3" s="136"/>
      <c r="F3" s="469" t="s">
        <v>650</v>
      </c>
      <c r="G3" s="469"/>
      <c r="H3" s="469"/>
      <c r="I3" s="469"/>
    </row>
    <row r="4" spans="1:9" ht="11.25" customHeight="1">
      <c r="A4" s="138"/>
      <c r="B4" s="136"/>
      <c r="C4" s="137"/>
      <c r="D4" s="136"/>
      <c r="E4" s="136"/>
      <c r="F4" s="447" t="s">
        <v>651</v>
      </c>
      <c r="G4" s="447"/>
      <c r="H4" s="447"/>
      <c r="I4" s="447"/>
    </row>
    <row r="5" spans="1:11" s="140" customFormat="1" ht="19.5" customHeight="1">
      <c r="A5" s="139"/>
      <c r="B5" s="139"/>
      <c r="C5" s="139"/>
      <c r="D5" s="139"/>
      <c r="E5" s="139"/>
      <c r="F5" s="139"/>
      <c r="G5" s="139"/>
      <c r="H5" s="139"/>
      <c r="I5" s="139"/>
      <c r="K5" s="132"/>
    </row>
    <row r="6" spans="1:11" s="140" customFormat="1" ht="19.5" customHeight="1">
      <c r="A6" s="448" t="s">
        <v>652</v>
      </c>
      <c r="B6" s="448"/>
      <c r="C6" s="448"/>
      <c r="D6" s="448"/>
      <c r="E6" s="448"/>
      <c r="F6" s="448"/>
      <c r="G6" s="448"/>
      <c r="H6" s="448"/>
      <c r="I6" s="448"/>
      <c r="K6" s="132"/>
    </row>
    <row r="7" spans="1:11" s="140" customFormat="1" ht="10.5" customHeight="1">
      <c r="A7" s="141"/>
      <c r="B7" s="142"/>
      <c r="C7" s="142"/>
      <c r="D7" s="142"/>
      <c r="E7" s="142"/>
      <c r="F7" s="142"/>
      <c r="G7" s="142"/>
      <c r="H7" s="142"/>
      <c r="I7" s="142"/>
      <c r="K7" s="132"/>
    </row>
    <row r="8" spans="1:9" s="140" customFormat="1" ht="12.75" customHeight="1">
      <c r="A8" s="143"/>
      <c r="B8" s="143" t="s">
        <v>653</v>
      </c>
      <c r="C8" s="143"/>
      <c r="D8" s="143"/>
      <c r="E8" s="144"/>
      <c r="F8" s="145"/>
      <c r="G8" s="144"/>
      <c r="H8" s="144"/>
      <c r="I8" s="144"/>
    </row>
    <row r="9" spans="1:9" s="140" customFormat="1" ht="13.5" customHeight="1">
      <c r="A9" s="146"/>
      <c r="B9" s="147"/>
      <c r="C9" s="147"/>
      <c r="D9" s="147"/>
      <c r="E9" s="147"/>
      <c r="F9" s="148"/>
      <c r="G9" s="149"/>
      <c r="H9" s="149"/>
      <c r="I9" s="150" t="s">
        <v>654</v>
      </c>
    </row>
    <row r="10" spans="1:9" s="154" customFormat="1" ht="12.75" customHeight="1">
      <c r="A10" s="151" t="s">
        <v>655</v>
      </c>
      <c r="B10" s="451" t="s">
        <v>656</v>
      </c>
      <c r="C10" s="473"/>
      <c r="D10" s="473"/>
      <c r="E10" s="474"/>
      <c r="F10" s="449" t="s">
        <v>657</v>
      </c>
      <c r="G10" s="152" t="s">
        <v>658</v>
      </c>
      <c r="H10" s="457" t="s">
        <v>659</v>
      </c>
      <c r="I10" s="153" t="s">
        <v>660</v>
      </c>
    </row>
    <row r="11" spans="1:9" s="154" customFormat="1" ht="12.75" customHeight="1">
      <c r="A11" s="155" t="s">
        <v>661</v>
      </c>
      <c r="B11" s="475"/>
      <c r="C11" s="476"/>
      <c r="D11" s="476"/>
      <c r="E11" s="477"/>
      <c r="F11" s="450"/>
      <c r="G11" s="156" t="s">
        <v>662</v>
      </c>
      <c r="H11" s="458"/>
      <c r="I11" s="157" t="s">
        <v>663</v>
      </c>
    </row>
    <row r="12" spans="1:9" s="154" customFormat="1" ht="12.75" customHeight="1">
      <c r="A12" s="158" t="s">
        <v>664</v>
      </c>
      <c r="B12" s="159" t="s">
        <v>665</v>
      </c>
      <c r="C12" s="160"/>
      <c r="D12" s="160"/>
      <c r="E12" s="161"/>
      <c r="F12" s="162" t="s">
        <v>666</v>
      </c>
      <c r="G12" s="163" t="s">
        <v>667</v>
      </c>
      <c r="H12" s="164" t="s">
        <v>668</v>
      </c>
      <c r="I12" s="165" t="s">
        <v>669</v>
      </c>
    </row>
    <row r="13" spans="1:9" ht="12.75" customHeight="1">
      <c r="A13" s="166" t="s">
        <v>670</v>
      </c>
      <c r="B13" s="444" t="s">
        <v>671</v>
      </c>
      <c r="C13" s="445"/>
      <c r="D13" s="445"/>
      <c r="E13" s="446"/>
      <c r="F13" s="167">
        <f>SUM(F14,F22,F29)</f>
        <v>1734553</v>
      </c>
      <c r="G13" s="167">
        <f>SUM(G14,G22,G29)</f>
        <v>0</v>
      </c>
      <c r="H13" s="167">
        <f>SUM(H14,H22,H29)</f>
        <v>1544614</v>
      </c>
      <c r="I13" s="168">
        <f>H13/F13</f>
        <v>0.890496859997936</v>
      </c>
    </row>
    <row r="14" spans="1:9" ht="12.75" customHeight="1">
      <c r="A14" s="169" t="s">
        <v>672</v>
      </c>
      <c r="B14" s="430" t="s">
        <v>673</v>
      </c>
      <c r="C14" s="431"/>
      <c r="D14" s="431"/>
      <c r="E14" s="432"/>
      <c r="F14" s="170">
        <f>SUM(F15:F21)</f>
        <v>48246</v>
      </c>
      <c r="G14" s="170">
        <f>SUM(G15:G21)</f>
        <v>0</v>
      </c>
      <c r="H14" s="170">
        <f>SUM(H15:H21)</f>
        <v>43861</v>
      </c>
      <c r="I14" s="168">
        <f>H14/F14</f>
        <v>0.9091116361978195</v>
      </c>
    </row>
    <row r="15" spans="1:9" ht="12.75" customHeight="1">
      <c r="A15" s="169" t="s">
        <v>674</v>
      </c>
      <c r="B15" s="430" t="s">
        <v>675</v>
      </c>
      <c r="C15" s="431"/>
      <c r="D15" s="431"/>
      <c r="E15" s="432"/>
      <c r="F15" s="171">
        <v>10916</v>
      </c>
      <c r="G15" s="171"/>
      <c r="H15" s="171">
        <v>8966</v>
      </c>
      <c r="I15" s="172">
        <f>H15/F15</f>
        <v>0.8213631366801026</v>
      </c>
    </row>
    <row r="16" spans="1:9" ht="12.75" customHeight="1">
      <c r="A16" s="169" t="s">
        <v>676</v>
      </c>
      <c r="B16" s="430" t="s">
        <v>677</v>
      </c>
      <c r="C16" s="431"/>
      <c r="D16" s="431"/>
      <c r="E16" s="432"/>
      <c r="F16" s="171"/>
      <c r="G16" s="171"/>
      <c r="H16" s="171"/>
      <c r="I16" s="172"/>
    </row>
    <row r="17" spans="1:9" ht="12.75" customHeight="1">
      <c r="A17" s="169" t="s">
        <v>678</v>
      </c>
      <c r="B17" s="430" t="s">
        <v>679</v>
      </c>
      <c r="C17" s="431"/>
      <c r="D17" s="431"/>
      <c r="E17" s="432"/>
      <c r="F17" s="171">
        <v>37149</v>
      </c>
      <c r="G17" s="171"/>
      <c r="H17" s="171">
        <v>34895</v>
      </c>
      <c r="I17" s="172">
        <f>H17/F17</f>
        <v>0.9393254192575843</v>
      </c>
    </row>
    <row r="18" spans="1:9" ht="12.75" customHeight="1">
      <c r="A18" s="169" t="s">
        <v>680</v>
      </c>
      <c r="B18" s="430" t="s">
        <v>681</v>
      </c>
      <c r="C18" s="431"/>
      <c r="D18" s="431"/>
      <c r="E18" s="432"/>
      <c r="F18" s="171">
        <v>181</v>
      </c>
      <c r="G18" s="171"/>
      <c r="H18" s="173" t="s">
        <v>682</v>
      </c>
      <c r="I18" s="172"/>
    </row>
    <row r="19" spans="1:9" ht="12.75" customHeight="1">
      <c r="A19" s="169" t="s">
        <v>683</v>
      </c>
      <c r="B19" s="430" t="s">
        <v>684</v>
      </c>
      <c r="C19" s="431"/>
      <c r="D19" s="431"/>
      <c r="E19" s="432"/>
      <c r="F19" s="171"/>
      <c r="G19" s="171"/>
      <c r="H19" s="171"/>
      <c r="I19" s="174"/>
    </row>
    <row r="20" spans="1:9" ht="12.75" customHeight="1">
      <c r="A20" s="169" t="s">
        <v>685</v>
      </c>
      <c r="B20" s="430" t="s">
        <v>686</v>
      </c>
      <c r="C20" s="431"/>
      <c r="D20" s="431"/>
      <c r="E20" s="432"/>
      <c r="F20" s="171"/>
      <c r="G20" s="171"/>
      <c r="H20" s="171"/>
      <c r="I20" s="174"/>
    </row>
    <row r="21" spans="1:9" ht="12.75" customHeight="1">
      <c r="A21" s="169" t="s">
        <v>687</v>
      </c>
      <c r="B21" s="430" t="s">
        <v>688</v>
      </c>
      <c r="C21" s="431"/>
      <c r="D21" s="431"/>
      <c r="E21" s="432"/>
      <c r="F21" s="171"/>
      <c r="G21" s="171"/>
      <c r="H21" s="171"/>
      <c r="I21" s="174"/>
    </row>
    <row r="22" spans="1:9" ht="12.75" customHeight="1">
      <c r="A22" s="169" t="s">
        <v>25</v>
      </c>
      <c r="B22" s="430" t="s">
        <v>689</v>
      </c>
      <c r="C22" s="431"/>
      <c r="D22" s="431"/>
      <c r="E22" s="432"/>
      <c r="F22" s="170">
        <f>SUM(F23:F28)</f>
        <v>1672337</v>
      </c>
      <c r="G22" s="170">
        <f>SUM(G23:G28)</f>
        <v>0</v>
      </c>
      <c r="H22" s="170">
        <f>SUM(H23:H28)</f>
        <v>1488848</v>
      </c>
      <c r="I22" s="168">
        <f>H22/F22</f>
        <v>0.8902798897590617</v>
      </c>
    </row>
    <row r="23" spans="1:9" ht="12.75" customHeight="1">
      <c r="A23" s="169" t="s">
        <v>27</v>
      </c>
      <c r="B23" s="430" t="s">
        <v>690</v>
      </c>
      <c r="C23" s="431"/>
      <c r="D23" s="431"/>
      <c r="E23" s="432"/>
      <c r="F23" s="171">
        <v>824482</v>
      </c>
      <c r="G23" s="171"/>
      <c r="H23" s="171">
        <v>791991</v>
      </c>
      <c r="I23" s="172">
        <f>H23/F23</f>
        <v>0.9605922263918436</v>
      </c>
    </row>
    <row r="24" spans="1:9" ht="12.75" customHeight="1">
      <c r="A24" s="169" t="s">
        <v>29</v>
      </c>
      <c r="B24" s="470" t="s">
        <v>691</v>
      </c>
      <c r="C24" s="471"/>
      <c r="D24" s="471"/>
      <c r="E24" s="472"/>
      <c r="F24" s="171">
        <v>787695</v>
      </c>
      <c r="G24" s="171"/>
      <c r="H24" s="171">
        <v>639934</v>
      </c>
      <c r="I24" s="172">
        <f>H24/F24</f>
        <v>0.8124134341337701</v>
      </c>
    </row>
    <row r="25" spans="1:9" ht="12.75" customHeight="1">
      <c r="A25" s="169" t="s">
        <v>31</v>
      </c>
      <c r="B25" s="430" t="s">
        <v>692</v>
      </c>
      <c r="C25" s="431"/>
      <c r="D25" s="431"/>
      <c r="E25" s="432"/>
      <c r="F25" s="171">
        <v>48452</v>
      </c>
      <c r="G25" s="171"/>
      <c r="H25" s="171">
        <v>37849</v>
      </c>
      <c r="I25" s="172">
        <f>H25/F25</f>
        <v>0.7811648641954925</v>
      </c>
    </row>
    <row r="26" spans="1:9" ht="12.75" customHeight="1">
      <c r="A26" s="169" t="s">
        <v>33</v>
      </c>
      <c r="B26" s="430" t="s">
        <v>693</v>
      </c>
      <c r="C26" s="431"/>
      <c r="D26" s="431"/>
      <c r="E26" s="432"/>
      <c r="F26" s="171">
        <v>11708</v>
      </c>
      <c r="G26" s="171"/>
      <c r="H26" s="171">
        <v>19074</v>
      </c>
      <c r="I26" s="172">
        <f>H26/F26</f>
        <v>1.6291424666894432</v>
      </c>
    </row>
    <row r="27" spans="1:9" ht="12.75" customHeight="1">
      <c r="A27" s="169" t="s">
        <v>35</v>
      </c>
      <c r="B27" s="430" t="s">
        <v>694</v>
      </c>
      <c r="C27" s="431"/>
      <c r="D27" s="431"/>
      <c r="E27" s="432"/>
      <c r="F27" s="171"/>
      <c r="G27" s="171"/>
      <c r="H27" s="171"/>
      <c r="I27" s="174"/>
    </row>
    <row r="28" spans="1:9" ht="12.75" customHeight="1">
      <c r="A28" s="169" t="s">
        <v>37</v>
      </c>
      <c r="B28" s="430" t="s">
        <v>695</v>
      </c>
      <c r="C28" s="431"/>
      <c r="D28" s="431"/>
      <c r="E28" s="432"/>
      <c r="F28" s="171"/>
      <c r="G28" s="171"/>
      <c r="H28" s="171"/>
      <c r="I28" s="174"/>
    </row>
    <row r="29" spans="1:9" ht="12.75" customHeight="1">
      <c r="A29" s="169" t="s">
        <v>39</v>
      </c>
      <c r="B29" s="430" t="s">
        <v>696</v>
      </c>
      <c r="C29" s="431"/>
      <c r="D29" s="431"/>
      <c r="E29" s="432"/>
      <c r="F29" s="170">
        <f>SUM(F30:F35)</f>
        <v>13970</v>
      </c>
      <c r="G29" s="170">
        <f>SUM(G30:G35)</f>
        <v>0</v>
      </c>
      <c r="H29" s="170">
        <f>SUM(H30:H35)</f>
        <v>11905</v>
      </c>
      <c r="I29" s="168">
        <f>H29/F29</f>
        <v>0.8521832498210451</v>
      </c>
    </row>
    <row r="30" spans="1:9" ht="12.75" customHeight="1">
      <c r="A30" s="169" t="s">
        <v>41</v>
      </c>
      <c r="B30" s="430" t="s">
        <v>697</v>
      </c>
      <c r="C30" s="431"/>
      <c r="D30" s="431"/>
      <c r="E30" s="432"/>
      <c r="F30" s="171"/>
      <c r="G30" s="171"/>
      <c r="H30" s="171"/>
      <c r="I30" s="174"/>
    </row>
    <row r="31" spans="1:9" ht="12.75" customHeight="1">
      <c r="A31" s="169" t="s">
        <v>43</v>
      </c>
      <c r="B31" s="430" t="s">
        <v>698</v>
      </c>
      <c r="C31" s="431"/>
      <c r="D31" s="431"/>
      <c r="E31" s="432"/>
      <c r="F31" s="171"/>
      <c r="G31" s="171"/>
      <c r="H31" s="171"/>
      <c r="I31" s="174"/>
    </row>
    <row r="32" spans="1:9" ht="12.75" customHeight="1">
      <c r="A32" s="169" t="s">
        <v>44</v>
      </c>
      <c r="B32" s="430" t="s">
        <v>699</v>
      </c>
      <c r="C32" s="431"/>
      <c r="D32" s="431"/>
      <c r="E32" s="432"/>
      <c r="F32" s="171"/>
      <c r="G32" s="171"/>
      <c r="H32" s="171"/>
      <c r="I32" s="174"/>
    </row>
    <row r="33" spans="1:9" ht="12.75" customHeight="1">
      <c r="A33" s="169" t="s">
        <v>46</v>
      </c>
      <c r="B33" s="470" t="s">
        <v>700</v>
      </c>
      <c r="C33" s="471"/>
      <c r="D33" s="471"/>
      <c r="E33" s="472"/>
      <c r="F33" s="171">
        <v>13970</v>
      </c>
      <c r="G33" s="171"/>
      <c r="H33" s="171">
        <v>11905</v>
      </c>
      <c r="I33" s="172">
        <f>H33/F33</f>
        <v>0.8521832498210451</v>
      </c>
    </row>
    <row r="34" spans="1:9" ht="12.75" customHeight="1">
      <c r="A34" s="169" t="s">
        <v>112</v>
      </c>
      <c r="B34" s="430" t="s">
        <v>701</v>
      </c>
      <c r="C34" s="431"/>
      <c r="D34" s="431"/>
      <c r="E34" s="432"/>
      <c r="F34" s="171"/>
      <c r="G34" s="171"/>
      <c r="H34" s="171"/>
      <c r="I34" s="174"/>
    </row>
    <row r="35" spans="1:9" ht="12.75" customHeight="1">
      <c r="A35" s="169" t="s">
        <v>113</v>
      </c>
      <c r="B35" s="470" t="s">
        <v>702</v>
      </c>
      <c r="C35" s="471"/>
      <c r="D35" s="471"/>
      <c r="E35" s="472"/>
      <c r="F35" s="171"/>
      <c r="G35" s="171"/>
      <c r="H35" s="171"/>
      <c r="I35" s="174"/>
    </row>
    <row r="36" spans="1:9" ht="12.75" customHeight="1">
      <c r="A36" s="169" t="s">
        <v>114</v>
      </c>
      <c r="B36" s="443" t="s">
        <v>703</v>
      </c>
      <c r="C36" s="431"/>
      <c r="D36" s="431"/>
      <c r="E36" s="432"/>
      <c r="F36" s="170">
        <f>SUM(F37,F43,F48,F53)</f>
        <v>918737</v>
      </c>
      <c r="G36" s="170"/>
      <c r="H36" s="170">
        <f>SUM(H37,H43,H48,H53)</f>
        <v>887167</v>
      </c>
      <c r="I36" s="168">
        <f>H36/F36</f>
        <v>0.9656376090219508</v>
      </c>
    </row>
    <row r="37" spans="1:9" ht="12.75" customHeight="1">
      <c r="A37" s="169" t="s">
        <v>115</v>
      </c>
      <c r="B37" s="430" t="s">
        <v>704</v>
      </c>
      <c r="C37" s="431"/>
      <c r="D37" s="431"/>
      <c r="E37" s="432"/>
      <c r="F37" s="170">
        <f>SUM(F38:F42)</f>
        <v>222905</v>
      </c>
      <c r="G37" s="170">
        <f>SUM(G38:G42)</f>
        <v>0</v>
      </c>
      <c r="H37" s="170">
        <f>SUM(H38:H42)</f>
        <v>145684</v>
      </c>
      <c r="I37" s="168">
        <f>H37/F37</f>
        <v>0.6535699064623943</v>
      </c>
    </row>
    <row r="38" spans="1:9" ht="12.75" customHeight="1">
      <c r="A38" s="169" t="s">
        <v>116</v>
      </c>
      <c r="B38" s="430" t="s">
        <v>705</v>
      </c>
      <c r="C38" s="431"/>
      <c r="D38" s="431"/>
      <c r="E38" s="432"/>
      <c r="F38" s="171">
        <v>28006</v>
      </c>
      <c r="G38" s="171"/>
      <c r="H38" s="171">
        <v>38821</v>
      </c>
      <c r="I38" s="172">
        <f>H38/F38</f>
        <v>1.3861672498750268</v>
      </c>
    </row>
    <row r="39" spans="1:9" ht="12.75" customHeight="1">
      <c r="A39" s="169" t="s">
        <v>117</v>
      </c>
      <c r="B39" s="470" t="s">
        <v>706</v>
      </c>
      <c r="C39" s="471"/>
      <c r="D39" s="471"/>
      <c r="E39" s="472"/>
      <c r="F39" s="171"/>
      <c r="G39" s="171"/>
      <c r="H39" s="171"/>
      <c r="I39" s="174"/>
    </row>
    <row r="40" spans="1:9" ht="12.75" customHeight="1">
      <c r="A40" s="169" t="s">
        <v>118</v>
      </c>
      <c r="B40" s="430" t="s">
        <v>707</v>
      </c>
      <c r="C40" s="431"/>
      <c r="D40" s="431"/>
      <c r="E40" s="432"/>
      <c r="F40" s="171"/>
      <c r="G40" s="171"/>
      <c r="H40" s="171"/>
      <c r="I40" s="174"/>
    </row>
    <row r="41" spans="1:9" ht="12.75" customHeight="1">
      <c r="A41" s="169" t="s">
        <v>130</v>
      </c>
      <c r="B41" s="430" t="s">
        <v>708</v>
      </c>
      <c r="C41" s="431"/>
      <c r="D41" s="431"/>
      <c r="E41" s="432"/>
      <c r="F41" s="171">
        <v>194899</v>
      </c>
      <c r="G41" s="171"/>
      <c r="H41" s="171">
        <v>106705</v>
      </c>
      <c r="I41" s="172">
        <f>H41/F41</f>
        <v>0.5474886992750091</v>
      </c>
    </row>
    <row r="42" spans="1:9" ht="12.75" customHeight="1">
      <c r="A42" s="169" t="s">
        <v>131</v>
      </c>
      <c r="B42" s="430" t="s">
        <v>709</v>
      </c>
      <c r="C42" s="431"/>
      <c r="D42" s="431"/>
      <c r="E42" s="432"/>
      <c r="F42" s="173" t="s">
        <v>682</v>
      </c>
      <c r="G42" s="171"/>
      <c r="H42" s="171">
        <v>158</v>
      </c>
      <c r="I42" s="174" t="s">
        <v>710</v>
      </c>
    </row>
    <row r="43" spans="1:9" ht="12.75" customHeight="1">
      <c r="A43" s="169" t="s">
        <v>132</v>
      </c>
      <c r="B43" s="430" t="s">
        <v>711</v>
      </c>
      <c r="C43" s="431"/>
      <c r="D43" s="431"/>
      <c r="E43" s="432"/>
      <c r="F43" s="170">
        <f>SUM(F44:F47)</f>
        <v>531532</v>
      </c>
      <c r="G43" s="170">
        <f>SUM(G44:G47)</f>
        <v>0</v>
      </c>
      <c r="H43" s="170">
        <f>SUM(H44:H47)</f>
        <v>617400</v>
      </c>
      <c r="I43" s="168">
        <f>H43/F43</f>
        <v>1.161548128805039</v>
      </c>
    </row>
    <row r="44" spans="1:9" ht="12.75" customHeight="1">
      <c r="A44" s="169" t="s">
        <v>133</v>
      </c>
      <c r="B44" s="430" t="s">
        <v>712</v>
      </c>
      <c r="C44" s="431"/>
      <c r="D44" s="431"/>
      <c r="E44" s="432"/>
      <c r="F44" s="171">
        <v>350414</v>
      </c>
      <c r="G44" s="171"/>
      <c r="H44" s="171">
        <v>386492</v>
      </c>
      <c r="I44" s="172">
        <f>H44/F44</f>
        <v>1.102958215139806</v>
      </c>
    </row>
    <row r="45" spans="1:9" ht="12.75" customHeight="1">
      <c r="A45" s="169" t="s">
        <v>134</v>
      </c>
      <c r="B45" s="430" t="s">
        <v>713</v>
      </c>
      <c r="C45" s="431"/>
      <c r="D45" s="431"/>
      <c r="E45" s="432"/>
      <c r="F45" s="171"/>
      <c r="G45" s="171"/>
      <c r="H45" s="171"/>
      <c r="I45" s="172"/>
    </row>
    <row r="46" spans="1:9" ht="12.75" customHeight="1">
      <c r="A46" s="169" t="s">
        <v>135</v>
      </c>
      <c r="B46" s="430" t="s">
        <v>714</v>
      </c>
      <c r="C46" s="431"/>
      <c r="D46" s="431"/>
      <c r="E46" s="432"/>
      <c r="F46" s="171"/>
      <c r="G46" s="171"/>
      <c r="H46" s="171"/>
      <c r="I46" s="172"/>
    </row>
    <row r="47" spans="1:9" ht="12.75" customHeight="1">
      <c r="A47" s="169" t="s">
        <v>136</v>
      </c>
      <c r="B47" s="430" t="s">
        <v>715</v>
      </c>
      <c r="C47" s="431"/>
      <c r="D47" s="431"/>
      <c r="E47" s="432"/>
      <c r="F47" s="171">
        <v>181118</v>
      </c>
      <c r="G47" s="171"/>
      <c r="H47" s="171">
        <v>230908</v>
      </c>
      <c r="I47" s="172">
        <f>H47/F47</f>
        <v>1.274903653971444</v>
      </c>
    </row>
    <row r="48" spans="1:9" ht="12.75" customHeight="1">
      <c r="A48" s="169" t="s">
        <v>173</v>
      </c>
      <c r="B48" s="430" t="s">
        <v>716</v>
      </c>
      <c r="C48" s="431"/>
      <c r="D48" s="431"/>
      <c r="E48" s="432"/>
      <c r="F48" s="170">
        <f>SUM(F50:F52)</f>
        <v>0</v>
      </c>
      <c r="G48" s="170">
        <f>SUM(G50:G52)</f>
        <v>0</v>
      </c>
      <c r="H48" s="170">
        <f>SUM(H50:H52)</f>
        <v>0</v>
      </c>
      <c r="I48" s="168"/>
    </row>
    <row r="49" spans="1:9" ht="12.75" customHeight="1">
      <c r="A49" s="169" t="s">
        <v>717</v>
      </c>
      <c r="B49" s="430" t="s">
        <v>718</v>
      </c>
      <c r="C49" s="431"/>
      <c r="D49" s="431"/>
      <c r="E49" s="432"/>
      <c r="F49" s="175"/>
      <c r="G49" s="175"/>
      <c r="H49" s="175"/>
      <c r="I49" s="174"/>
    </row>
    <row r="50" spans="1:9" ht="12.75" customHeight="1">
      <c r="A50" s="169" t="s">
        <v>719</v>
      </c>
      <c r="B50" s="430" t="s">
        <v>720</v>
      </c>
      <c r="C50" s="431"/>
      <c r="D50" s="431"/>
      <c r="E50" s="432"/>
      <c r="F50" s="171"/>
      <c r="G50" s="171"/>
      <c r="H50" s="171"/>
      <c r="I50" s="174"/>
    </row>
    <row r="51" spans="1:9" ht="12.75" customHeight="1">
      <c r="A51" s="169" t="s">
        <v>721</v>
      </c>
      <c r="B51" s="430" t="s">
        <v>722</v>
      </c>
      <c r="C51" s="431"/>
      <c r="D51" s="431"/>
      <c r="E51" s="432"/>
      <c r="F51" s="171"/>
      <c r="G51" s="171"/>
      <c r="H51" s="171"/>
      <c r="I51" s="174"/>
    </row>
    <row r="52" spans="1:9" ht="12.75" customHeight="1">
      <c r="A52" s="169" t="s">
        <v>723</v>
      </c>
      <c r="B52" s="430" t="s">
        <v>724</v>
      </c>
      <c r="C52" s="431"/>
      <c r="D52" s="431"/>
      <c r="E52" s="432"/>
      <c r="F52" s="176"/>
      <c r="G52" s="176"/>
      <c r="H52" s="176"/>
      <c r="I52" s="174"/>
    </row>
    <row r="53" spans="1:9" ht="12.75" customHeight="1">
      <c r="A53" s="169" t="s">
        <v>725</v>
      </c>
      <c r="B53" s="430" t="s">
        <v>726</v>
      </c>
      <c r="C53" s="431"/>
      <c r="D53" s="431"/>
      <c r="E53" s="432"/>
      <c r="F53" s="170">
        <f>SUM(F54:F55)</f>
        <v>164300</v>
      </c>
      <c r="G53" s="170">
        <f>SUM(G54:G55)</f>
        <v>0</v>
      </c>
      <c r="H53" s="170">
        <f>SUM(H54:H55)</f>
        <v>124083</v>
      </c>
      <c r="I53" s="168">
        <f aca="true" t="shared" si="0" ref="I53:I58">H53/F53</f>
        <v>0.7552221545952525</v>
      </c>
    </row>
    <row r="54" spans="1:9" ht="12.75" customHeight="1">
      <c r="A54" s="169" t="s">
        <v>727</v>
      </c>
      <c r="B54" s="430" t="s">
        <v>728</v>
      </c>
      <c r="C54" s="431"/>
      <c r="D54" s="431"/>
      <c r="E54" s="432"/>
      <c r="F54" s="171">
        <v>1242</v>
      </c>
      <c r="G54" s="171"/>
      <c r="H54" s="171">
        <v>1420</v>
      </c>
      <c r="I54" s="172">
        <f t="shared" si="0"/>
        <v>1.143317230273752</v>
      </c>
    </row>
    <row r="55" spans="1:9" ht="12.75" customHeight="1">
      <c r="A55" s="169" t="s">
        <v>729</v>
      </c>
      <c r="B55" s="430" t="s">
        <v>730</v>
      </c>
      <c r="C55" s="431"/>
      <c r="D55" s="431"/>
      <c r="E55" s="432"/>
      <c r="F55" s="171">
        <v>163058</v>
      </c>
      <c r="G55" s="171"/>
      <c r="H55" s="171">
        <v>122663</v>
      </c>
      <c r="I55" s="172">
        <f t="shared" si="0"/>
        <v>0.7522660648358253</v>
      </c>
    </row>
    <row r="56" spans="1:9" ht="12.75" customHeight="1">
      <c r="A56" s="169" t="s">
        <v>731</v>
      </c>
      <c r="B56" s="443" t="s">
        <v>732</v>
      </c>
      <c r="C56" s="431"/>
      <c r="D56" s="431"/>
      <c r="E56" s="432"/>
      <c r="F56" s="177">
        <f>SUM(F57:F59)</f>
        <v>34381</v>
      </c>
      <c r="G56" s="177">
        <f>SUM(G57:G59)</f>
        <v>0</v>
      </c>
      <c r="H56" s="177">
        <f>SUM(H57:H59)</f>
        <v>268993</v>
      </c>
      <c r="I56" s="168">
        <f t="shared" si="0"/>
        <v>7.823885285477444</v>
      </c>
    </row>
    <row r="57" spans="1:9" ht="12.75" customHeight="1">
      <c r="A57" s="169" t="s">
        <v>733</v>
      </c>
      <c r="B57" s="430" t="s">
        <v>734</v>
      </c>
      <c r="C57" s="431"/>
      <c r="D57" s="431"/>
      <c r="E57" s="432"/>
      <c r="F57" s="171">
        <v>23804</v>
      </c>
      <c r="G57" s="178"/>
      <c r="H57" s="171">
        <v>258883</v>
      </c>
      <c r="I57" s="172">
        <f t="shared" si="0"/>
        <v>10.875609141320787</v>
      </c>
    </row>
    <row r="58" spans="1:9" ht="12.75" customHeight="1">
      <c r="A58" s="169" t="s">
        <v>735</v>
      </c>
      <c r="B58" s="430" t="s">
        <v>736</v>
      </c>
      <c r="C58" s="431"/>
      <c r="D58" s="431"/>
      <c r="E58" s="432"/>
      <c r="F58" s="179">
        <v>10577</v>
      </c>
      <c r="G58" s="180"/>
      <c r="H58" s="179">
        <v>10110</v>
      </c>
      <c r="I58" s="172">
        <f t="shared" si="0"/>
        <v>0.9558475938356812</v>
      </c>
    </row>
    <row r="59" spans="1:9" ht="12.75" customHeight="1">
      <c r="A59" s="169" t="s">
        <v>737</v>
      </c>
      <c r="B59" s="430" t="s">
        <v>738</v>
      </c>
      <c r="C59" s="431"/>
      <c r="D59" s="431"/>
      <c r="E59" s="432"/>
      <c r="F59" s="180"/>
      <c r="G59" s="180"/>
      <c r="H59" s="180"/>
      <c r="I59" s="181"/>
    </row>
    <row r="60" spans="1:9" ht="12.75" customHeight="1">
      <c r="A60" s="169" t="s">
        <v>739</v>
      </c>
      <c r="B60" s="443" t="s">
        <v>740</v>
      </c>
      <c r="C60" s="431"/>
      <c r="D60" s="431"/>
      <c r="E60" s="432"/>
      <c r="F60" s="170">
        <f>SUM(F13,F36,F56)</f>
        <v>2687671</v>
      </c>
      <c r="G60" s="170">
        <f>SUM(G13,G36,G56)</f>
        <v>0</v>
      </c>
      <c r="H60" s="170">
        <f>SUM(H13,H36,H56)</f>
        <v>2700774</v>
      </c>
      <c r="I60" s="168">
        <f>H60/F60</f>
        <v>1.0048752246833783</v>
      </c>
    </row>
    <row r="61" spans="1:9" ht="12.75" customHeight="1">
      <c r="A61" s="182"/>
      <c r="B61" s="461" t="s">
        <v>741</v>
      </c>
      <c r="C61" s="435"/>
      <c r="D61" s="435"/>
      <c r="E61" s="436"/>
      <c r="F61" s="183"/>
      <c r="G61" s="183"/>
      <c r="H61" s="183"/>
      <c r="I61" s="184"/>
    </row>
    <row r="62" spans="1:9" ht="12" customHeight="1">
      <c r="A62" s="146"/>
      <c r="B62" s="185"/>
      <c r="C62" s="185"/>
      <c r="D62" s="185"/>
      <c r="E62" s="185"/>
      <c r="F62" s="186"/>
      <c r="G62" s="186"/>
      <c r="H62" s="462" t="s">
        <v>742</v>
      </c>
      <c r="I62" s="463"/>
    </row>
    <row r="63" spans="1:9" ht="49.5" customHeight="1">
      <c r="A63" s="465" t="s">
        <v>743</v>
      </c>
      <c r="B63" s="466"/>
      <c r="C63" s="466"/>
      <c r="D63" s="185"/>
      <c r="E63" s="185"/>
      <c r="F63" s="186"/>
      <c r="G63" s="186"/>
      <c r="H63" s="464"/>
      <c r="I63" s="464"/>
    </row>
    <row r="64" spans="1:9" s="140" customFormat="1" ht="19.5" customHeight="1">
      <c r="A64" s="130">
        <f aca="true" t="shared" si="1" ref="A64:A69">A1</f>
        <v>0</v>
      </c>
      <c r="B64" s="131"/>
      <c r="C64" s="131"/>
      <c r="D64" s="131"/>
      <c r="E64" s="131"/>
      <c r="F64" s="467" t="s">
        <v>648</v>
      </c>
      <c r="G64" s="467"/>
      <c r="H64" s="467"/>
      <c r="I64" s="467"/>
    </row>
    <row r="65" spans="1:9" s="140" customFormat="1" ht="11.25" customHeight="1">
      <c r="A65" s="187">
        <f t="shared" si="1"/>
        <v>0</v>
      </c>
      <c r="B65" s="187"/>
      <c r="C65" s="187"/>
      <c r="D65" s="187"/>
      <c r="E65" s="131"/>
      <c r="F65" s="468" t="s">
        <v>649</v>
      </c>
      <c r="G65" s="468"/>
      <c r="H65" s="468"/>
      <c r="I65" s="468"/>
    </row>
    <row r="66" spans="1:9" s="140" customFormat="1" ht="15" customHeight="1">
      <c r="A66" s="135">
        <f t="shared" si="1"/>
        <v>0</v>
      </c>
      <c r="B66" s="131"/>
      <c r="C66" s="131"/>
      <c r="D66" s="131"/>
      <c r="E66" s="131"/>
      <c r="F66" s="469" t="s">
        <v>650</v>
      </c>
      <c r="G66" s="469"/>
      <c r="H66" s="469"/>
      <c r="I66" s="469"/>
    </row>
    <row r="67" spans="1:9" s="140" customFormat="1" ht="11.25" customHeight="1">
      <c r="A67" s="138">
        <f t="shared" si="1"/>
        <v>0</v>
      </c>
      <c r="B67" s="131"/>
      <c r="C67" s="131"/>
      <c r="D67" s="131"/>
      <c r="E67" s="131"/>
      <c r="F67" s="447" t="s">
        <v>651</v>
      </c>
      <c r="G67" s="447"/>
      <c r="H67" s="447"/>
      <c r="I67" s="447"/>
    </row>
    <row r="68" spans="1:9" s="140" customFormat="1" ht="19.5" customHeight="1">
      <c r="A68" s="139">
        <f t="shared" si="1"/>
        <v>0</v>
      </c>
      <c r="B68" s="139"/>
      <c r="C68" s="139"/>
      <c r="D68" s="139"/>
      <c r="E68" s="139"/>
      <c r="F68" s="139"/>
      <c r="G68" s="139"/>
      <c r="H68" s="139"/>
      <c r="I68" s="139"/>
    </row>
    <row r="69" spans="1:9" s="140" customFormat="1" ht="19.5" customHeight="1">
      <c r="A69" s="448" t="str">
        <f t="shared" si="1"/>
        <v>2011. éves  mérleg</v>
      </c>
      <c r="B69" s="448"/>
      <c r="C69" s="448"/>
      <c r="D69" s="448"/>
      <c r="E69" s="448"/>
      <c r="F69" s="448"/>
      <c r="G69" s="448"/>
      <c r="H69" s="448"/>
      <c r="I69" s="448"/>
    </row>
    <row r="70" spans="1:9" s="140" customFormat="1" ht="10.5" customHeight="1">
      <c r="A70" s="141"/>
      <c r="B70" s="144"/>
      <c r="C70" s="144"/>
      <c r="D70" s="144"/>
      <c r="E70" s="144"/>
      <c r="F70" s="145"/>
      <c r="G70" s="144"/>
      <c r="H70" s="144"/>
      <c r="I70" s="144"/>
    </row>
    <row r="71" spans="1:9" s="140" customFormat="1" ht="12" customHeight="1">
      <c r="A71" s="144"/>
      <c r="B71" s="147" t="s">
        <v>744</v>
      </c>
      <c r="C71" s="144"/>
      <c r="D71" s="144"/>
      <c r="E71" s="144"/>
      <c r="F71" s="145"/>
      <c r="G71" s="144"/>
      <c r="H71" s="144"/>
      <c r="I71" s="144"/>
    </row>
    <row r="72" spans="1:9" s="140" customFormat="1" ht="10.5" customHeight="1">
      <c r="A72" s="146"/>
      <c r="B72" s="147"/>
      <c r="C72" s="147"/>
      <c r="D72" s="147"/>
      <c r="E72" s="147"/>
      <c r="F72" s="148"/>
      <c r="G72" s="149"/>
      <c r="H72" s="149"/>
      <c r="I72" s="150" t="s">
        <v>654</v>
      </c>
    </row>
    <row r="73" spans="1:9" s="154" customFormat="1" ht="12.75" customHeight="1">
      <c r="A73" s="449" t="s">
        <v>745</v>
      </c>
      <c r="B73" s="451" t="s">
        <v>656</v>
      </c>
      <c r="C73" s="452"/>
      <c r="D73" s="452"/>
      <c r="E73" s="453"/>
      <c r="F73" s="449" t="s">
        <v>657</v>
      </c>
      <c r="G73" s="457" t="s">
        <v>746</v>
      </c>
      <c r="H73" s="457" t="s">
        <v>659</v>
      </c>
      <c r="I73" s="459" t="s">
        <v>747</v>
      </c>
    </row>
    <row r="74" spans="1:9" s="154" customFormat="1" ht="12.75" customHeight="1">
      <c r="A74" s="450"/>
      <c r="B74" s="454"/>
      <c r="C74" s="455"/>
      <c r="D74" s="455"/>
      <c r="E74" s="456"/>
      <c r="F74" s="450"/>
      <c r="G74" s="458"/>
      <c r="H74" s="458"/>
      <c r="I74" s="460"/>
    </row>
    <row r="75" spans="1:9" s="154" customFormat="1" ht="12.75" customHeight="1">
      <c r="A75" s="158" t="s">
        <v>664</v>
      </c>
      <c r="B75" s="159" t="s">
        <v>665</v>
      </c>
      <c r="C75" s="160"/>
      <c r="D75" s="160"/>
      <c r="E75" s="161"/>
      <c r="F75" s="162" t="s">
        <v>666</v>
      </c>
      <c r="G75" s="163" t="s">
        <v>667</v>
      </c>
      <c r="H75" s="164" t="s">
        <v>668</v>
      </c>
      <c r="I75" s="165" t="s">
        <v>669</v>
      </c>
    </row>
    <row r="76" spans="1:9" s="140" customFormat="1" ht="12.75" customHeight="1">
      <c r="A76" s="166" t="s">
        <v>748</v>
      </c>
      <c r="B76" s="444" t="s">
        <v>749</v>
      </c>
      <c r="C76" s="445"/>
      <c r="D76" s="445"/>
      <c r="E76" s="446"/>
      <c r="F76" s="188">
        <f>SUM(F77:F85)</f>
        <v>1894107</v>
      </c>
      <c r="G76" s="167">
        <f>SUM(G77:G85)</f>
        <v>0</v>
      </c>
      <c r="H76" s="188">
        <f>SUM(H77:H85)</f>
        <v>1894107</v>
      </c>
      <c r="I76" s="168">
        <f>H76/F76</f>
        <v>1</v>
      </c>
    </row>
    <row r="77" spans="1:9" ht="12.75" customHeight="1">
      <c r="A77" s="169" t="s">
        <v>750</v>
      </c>
      <c r="B77" s="430" t="s">
        <v>751</v>
      </c>
      <c r="C77" s="431"/>
      <c r="D77" s="431"/>
      <c r="E77" s="432"/>
      <c r="F77" s="189">
        <v>1114130</v>
      </c>
      <c r="G77" s="179"/>
      <c r="H77" s="189">
        <v>1114130</v>
      </c>
      <c r="I77" s="190">
        <f>H77/F77</f>
        <v>1</v>
      </c>
    </row>
    <row r="78" spans="1:9" ht="12.75" customHeight="1">
      <c r="A78" s="169" t="s">
        <v>752</v>
      </c>
      <c r="B78" s="430" t="s">
        <v>753</v>
      </c>
      <c r="C78" s="431"/>
      <c r="D78" s="431"/>
      <c r="E78" s="432"/>
      <c r="F78" s="191"/>
      <c r="G78" s="179"/>
      <c r="H78" s="191"/>
      <c r="I78" s="192"/>
    </row>
    <row r="79" spans="1:9" ht="12.75" customHeight="1">
      <c r="A79" s="169"/>
      <c r="B79" s="430" t="s">
        <v>754</v>
      </c>
      <c r="C79" s="431"/>
      <c r="D79" s="431"/>
      <c r="E79" s="432"/>
      <c r="F79" s="191"/>
      <c r="G79" s="179"/>
      <c r="H79" s="191"/>
      <c r="I79" s="192"/>
    </row>
    <row r="80" spans="1:9" ht="12.75" customHeight="1">
      <c r="A80" s="169" t="s">
        <v>755</v>
      </c>
      <c r="B80" s="430" t="s">
        <v>756</v>
      </c>
      <c r="C80" s="431"/>
      <c r="D80" s="431"/>
      <c r="E80" s="432"/>
      <c r="F80" s="191"/>
      <c r="G80" s="179"/>
      <c r="H80" s="191"/>
      <c r="I80" s="192"/>
    </row>
    <row r="81" spans="1:9" ht="12.75" customHeight="1">
      <c r="A81" s="169" t="s">
        <v>757</v>
      </c>
      <c r="B81" s="430" t="s">
        <v>758</v>
      </c>
      <c r="C81" s="431"/>
      <c r="D81" s="431"/>
      <c r="E81" s="432"/>
      <c r="F81" s="191">
        <v>63530</v>
      </c>
      <c r="G81" s="179"/>
      <c r="H81" s="191">
        <v>63530</v>
      </c>
      <c r="I81" s="190">
        <f>H81/F81</f>
        <v>1</v>
      </c>
    </row>
    <row r="82" spans="1:9" ht="12.75" customHeight="1">
      <c r="A82" s="169" t="s">
        <v>759</v>
      </c>
      <c r="B82" s="430" t="s">
        <v>760</v>
      </c>
      <c r="C82" s="431"/>
      <c r="D82" s="431"/>
      <c r="E82" s="432"/>
      <c r="F82" s="191">
        <v>526597</v>
      </c>
      <c r="G82" s="179"/>
      <c r="H82" s="191">
        <v>590642</v>
      </c>
      <c r="I82" s="190">
        <f>H82/F82</f>
        <v>1.1216205181571486</v>
      </c>
    </row>
    <row r="83" spans="1:9" s="140" customFormat="1" ht="12.75" customHeight="1">
      <c r="A83" s="169" t="s">
        <v>761</v>
      </c>
      <c r="B83" s="430" t="s">
        <v>762</v>
      </c>
      <c r="C83" s="431"/>
      <c r="D83" s="431"/>
      <c r="E83" s="432"/>
      <c r="F83" s="193">
        <v>105555</v>
      </c>
      <c r="G83" s="194"/>
      <c r="H83" s="193">
        <v>125805</v>
      </c>
      <c r="I83" s="190">
        <f>H83/F83</f>
        <v>1.191843114963763</v>
      </c>
    </row>
    <row r="84" spans="1:9" ht="12.75" customHeight="1">
      <c r="A84" s="169" t="s">
        <v>763</v>
      </c>
      <c r="B84" s="430" t="s">
        <v>764</v>
      </c>
      <c r="C84" s="431"/>
      <c r="D84" s="431"/>
      <c r="E84" s="432"/>
      <c r="F84" s="189"/>
      <c r="G84" s="179"/>
      <c r="H84" s="189"/>
      <c r="I84" s="190"/>
    </row>
    <row r="85" spans="1:9" s="140" customFormat="1" ht="12.75" customHeight="1">
      <c r="A85" s="169" t="s">
        <v>765</v>
      </c>
      <c r="B85" s="430" t="s">
        <v>766</v>
      </c>
      <c r="C85" s="431"/>
      <c r="D85" s="431"/>
      <c r="E85" s="432"/>
      <c r="F85" s="193">
        <v>84295</v>
      </c>
      <c r="G85" s="194"/>
      <c r="H85" s="195" t="s">
        <v>682</v>
      </c>
      <c r="I85" s="190">
        <f>H85/F85</f>
        <v>0</v>
      </c>
    </row>
    <row r="86" spans="1:10" ht="12.75" customHeight="1">
      <c r="A86" s="169" t="s">
        <v>767</v>
      </c>
      <c r="B86" s="443" t="s">
        <v>768</v>
      </c>
      <c r="C86" s="431"/>
      <c r="D86" s="431"/>
      <c r="E86" s="432"/>
      <c r="F86" s="196">
        <f>SUM(F87:F89)</f>
        <v>194899</v>
      </c>
      <c r="G86" s="197">
        <f>SUM(G87:G89)</f>
        <v>0</v>
      </c>
      <c r="H86" s="196">
        <f>SUM(H87:H89)</f>
        <v>106705</v>
      </c>
      <c r="I86" s="168">
        <f>H86/F86</f>
        <v>0.5474886992750091</v>
      </c>
      <c r="J86" s="198"/>
    </row>
    <row r="87" spans="1:9" ht="12.75" customHeight="1">
      <c r="A87" s="169" t="s">
        <v>769</v>
      </c>
      <c r="B87" s="430" t="s">
        <v>770</v>
      </c>
      <c r="C87" s="431"/>
      <c r="D87" s="431"/>
      <c r="E87" s="432"/>
      <c r="F87" s="199">
        <v>194899</v>
      </c>
      <c r="G87" s="171"/>
      <c r="H87" s="199">
        <v>106705</v>
      </c>
      <c r="I87" s="190">
        <f>H87/F87</f>
        <v>0.5474886992750091</v>
      </c>
    </row>
    <row r="88" spans="1:9" ht="12.75" customHeight="1">
      <c r="A88" s="169" t="s">
        <v>771</v>
      </c>
      <c r="B88" s="430" t="s">
        <v>772</v>
      </c>
      <c r="C88" s="431"/>
      <c r="D88" s="431"/>
      <c r="E88" s="432"/>
      <c r="F88" s="199">
        <v>0</v>
      </c>
      <c r="G88" s="171"/>
      <c r="H88" s="199">
        <v>0</v>
      </c>
      <c r="I88" s="172"/>
    </row>
    <row r="89" spans="1:9" s="140" customFormat="1" ht="12.75" customHeight="1">
      <c r="A89" s="169" t="s">
        <v>773</v>
      </c>
      <c r="B89" s="430" t="s">
        <v>774</v>
      </c>
      <c r="C89" s="431"/>
      <c r="D89" s="431"/>
      <c r="E89" s="432"/>
      <c r="F89" s="200"/>
      <c r="G89" s="175"/>
      <c r="H89" s="200"/>
      <c r="I89" s="172"/>
    </row>
    <row r="90" spans="1:9" s="140" customFormat="1" ht="12.75" customHeight="1">
      <c r="A90" s="169" t="s">
        <v>775</v>
      </c>
      <c r="B90" s="443" t="s">
        <v>776</v>
      </c>
      <c r="C90" s="431"/>
      <c r="D90" s="431"/>
      <c r="E90" s="432"/>
      <c r="F90" s="201">
        <f>SUM(F91,F95,F103)</f>
        <v>504760</v>
      </c>
      <c r="G90" s="170">
        <f>SUM(G91,G95,G103)</f>
        <v>0</v>
      </c>
      <c r="H90" s="201">
        <f>SUM(H91,H95,H103)</f>
        <v>561966</v>
      </c>
      <c r="I90" s="168">
        <f>H90/F90</f>
        <v>1.1133330691813932</v>
      </c>
    </row>
    <row r="91" spans="1:9" s="140" customFormat="1" ht="12.75" customHeight="1">
      <c r="A91" s="169" t="s">
        <v>777</v>
      </c>
      <c r="B91" s="441" t="s">
        <v>778</v>
      </c>
      <c r="C91" s="431"/>
      <c r="D91" s="431"/>
      <c r="E91" s="432"/>
      <c r="F91" s="202">
        <f>SUM(F92:F94)</f>
        <v>0</v>
      </c>
      <c r="G91" s="203">
        <f>SUM(G92:G94)</f>
        <v>0</v>
      </c>
      <c r="H91" s="202">
        <f>SUM(H92:H94)</f>
        <v>0</v>
      </c>
      <c r="I91" s="204"/>
    </row>
    <row r="92" spans="1:9" s="140" customFormat="1" ht="12.75" customHeight="1">
      <c r="A92" s="169"/>
      <c r="B92" s="442"/>
      <c r="C92" s="431"/>
      <c r="D92" s="431"/>
      <c r="E92" s="432"/>
      <c r="F92" s="205"/>
      <c r="G92" s="206"/>
      <c r="H92" s="205"/>
      <c r="I92" s="172"/>
    </row>
    <row r="93" spans="1:9" ht="12.75" customHeight="1">
      <c r="A93" s="169" t="s">
        <v>779</v>
      </c>
      <c r="B93" s="430" t="s">
        <v>780</v>
      </c>
      <c r="C93" s="431"/>
      <c r="D93" s="431"/>
      <c r="E93" s="432"/>
      <c r="F93" s="199"/>
      <c r="G93" s="171"/>
      <c r="H93" s="199"/>
      <c r="I93" s="172"/>
    </row>
    <row r="94" spans="1:9" ht="12.75" customHeight="1">
      <c r="A94" s="169" t="s">
        <v>781</v>
      </c>
      <c r="B94" s="430" t="s">
        <v>782</v>
      </c>
      <c r="C94" s="431"/>
      <c r="D94" s="431"/>
      <c r="E94" s="432"/>
      <c r="F94" s="199"/>
      <c r="G94" s="171"/>
      <c r="H94" s="199"/>
      <c r="I94" s="172"/>
    </row>
    <row r="95" spans="1:9" ht="12.75" customHeight="1">
      <c r="A95" s="169" t="s">
        <v>783</v>
      </c>
      <c r="B95" s="430" t="s">
        <v>784</v>
      </c>
      <c r="C95" s="431"/>
      <c r="D95" s="431"/>
      <c r="E95" s="432"/>
      <c r="F95" s="196">
        <f>SUM(F96:F102)</f>
        <v>43520</v>
      </c>
      <c r="G95" s="177">
        <f>SUM(G96:G102)</f>
        <v>0</v>
      </c>
      <c r="H95" s="196">
        <f>SUM(H96:H102)</f>
        <v>21335</v>
      </c>
      <c r="I95" s="168">
        <f>H95/F95</f>
        <v>0.490234375</v>
      </c>
    </row>
    <row r="96" spans="1:9" ht="12.75" customHeight="1">
      <c r="A96" s="169" t="s">
        <v>785</v>
      </c>
      <c r="B96" s="430" t="s">
        <v>786</v>
      </c>
      <c r="C96" s="431"/>
      <c r="D96" s="431"/>
      <c r="E96" s="432"/>
      <c r="F96" s="199"/>
      <c r="G96" s="171"/>
      <c r="H96" s="199"/>
      <c r="I96" s="172"/>
    </row>
    <row r="97" spans="1:9" ht="12.75" customHeight="1">
      <c r="A97" s="169" t="s">
        <v>787</v>
      </c>
      <c r="B97" s="430" t="s">
        <v>788</v>
      </c>
      <c r="C97" s="431"/>
      <c r="D97" s="431"/>
      <c r="E97" s="432"/>
      <c r="F97" s="199"/>
      <c r="G97" s="171"/>
      <c r="H97" s="199"/>
      <c r="I97" s="172"/>
    </row>
    <row r="98" spans="1:9" ht="12.75" customHeight="1">
      <c r="A98" s="169" t="s">
        <v>789</v>
      </c>
      <c r="B98" s="430" t="s">
        <v>790</v>
      </c>
      <c r="C98" s="431"/>
      <c r="D98" s="431"/>
      <c r="E98" s="432"/>
      <c r="F98" s="199"/>
      <c r="G98" s="171"/>
      <c r="H98" s="199"/>
      <c r="I98" s="172"/>
    </row>
    <row r="99" spans="1:9" ht="12.75" customHeight="1">
      <c r="A99" s="169" t="s">
        <v>791</v>
      </c>
      <c r="B99" s="430" t="s">
        <v>792</v>
      </c>
      <c r="C99" s="431"/>
      <c r="D99" s="431"/>
      <c r="E99" s="432"/>
      <c r="F99" s="199">
        <v>43520</v>
      </c>
      <c r="G99" s="171"/>
      <c r="H99" s="199">
        <v>21335</v>
      </c>
      <c r="I99" s="172">
        <f>H99/F99</f>
        <v>0.490234375</v>
      </c>
    </row>
    <row r="100" spans="1:9" ht="12.75" customHeight="1">
      <c r="A100" s="169" t="s">
        <v>793</v>
      </c>
      <c r="B100" s="430" t="s">
        <v>794</v>
      </c>
      <c r="C100" s="431"/>
      <c r="D100" s="431"/>
      <c r="E100" s="432"/>
      <c r="F100" s="199"/>
      <c r="G100" s="171"/>
      <c r="H100" s="199"/>
      <c r="I100" s="172"/>
    </row>
    <row r="101" spans="1:9" ht="12.75" customHeight="1">
      <c r="A101" s="169" t="s">
        <v>795</v>
      </c>
      <c r="B101" s="430" t="s">
        <v>796</v>
      </c>
      <c r="C101" s="431"/>
      <c r="D101" s="431"/>
      <c r="E101" s="432"/>
      <c r="F101" s="199"/>
      <c r="G101" s="171"/>
      <c r="H101" s="199"/>
      <c r="I101" s="172"/>
    </row>
    <row r="102" spans="1:9" s="140" customFormat="1" ht="12.75" customHeight="1">
      <c r="A102" s="169" t="s">
        <v>797</v>
      </c>
      <c r="B102" s="430" t="s">
        <v>798</v>
      </c>
      <c r="C102" s="431"/>
      <c r="D102" s="431"/>
      <c r="E102" s="432"/>
      <c r="F102" s="205"/>
      <c r="G102" s="206"/>
      <c r="H102" s="205"/>
      <c r="I102" s="172"/>
    </row>
    <row r="103" spans="1:9" ht="12.75" customHeight="1">
      <c r="A103" s="169" t="s">
        <v>799</v>
      </c>
      <c r="B103" s="430" t="s">
        <v>800</v>
      </c>
      <c r="C103" s="431"/>
      <c r="D103" s="431"/>
      <c r="E103" s="432"/>
      <c r="F103" s="196">
        <f>SUM(F104:F112)</f>
        <v>461240</v>
      </c>
      <c r="G103" s="177">
        <f>SUM(G104:G112)</f>
        <v>0</v>
      </c>
      <c r="H103" s="196">
        <f>SUM(H104:H112)</f>
        <v>540631</v>
      </c>
      <c r="I103" s="168">
        <f>H103/F103</f>
        <v>1.1721251409244644</v>
      </c>
    </row>
    <row r="104" spans="1:9" ht="12.75" customHeight="1">
      <c r="A104" s="169" t="s">
        <v>801</v>
      </c>
      <c r="B104" s="430" t="s">
        <v>802</v>
      </c>
      <c r="C104" s="431"/>
      <c r="D104" s="431"/>
      <c r="E104" s="432"/>
      <c r="F104" s="207"/>
      <c r="G104" s="171"/>
      <c r="H104" s="207"/>
      <c r="I104" s="172"/>
    </row>
    <row r="105" spans="1:9" ht="12.75" customHeight="1">
      <c r="A105" s="169" t="s">
        <v>803</v>
      </c>
      <c r="B105" s="430" t="s">
        <v>804</v>
      </c>
      <c r="C105" s="431"/>
      <c r="D105" s="431"/>
      <c r="E105" s="432"/>
      <c r="F105" s="199"/>
      <c r="G105" s="171"/>
      <c r="H105" s="199"/>
      <c r="I105" s="172"/>
    </row>
    <row r="106" spans="1:9" ht="12.75" customHeight="1">
      <c r="A106" s="169" t="s">
        <v>805</v>
      </c>
      <c r="B106" s="430" t="s">
        <v>806</v>
      </c>
      <c r="C106" s="431"/>
      <c r="D106" s="431"/>
      <c r="E106" s="432"/>
      <c r="F106" s="199">
        <v>22185</v>
      </c>
      <c r="G106" s="171"/>
      <c r="H106" s="199">
        <v>22185</v>
      </c>
      <c r="I106" s="172">
        <f>H106/F106</f>
        <v>1</v>
      </c>
    </row>
    <row r="107" spans="1:9" ht="12.75" customHeight="1">
      <c r="A107" s="169" t="s">
        <v>807</v>
      </c>
      <c r="B107" s="430" t="s">
        <v>808</v>
      </c>
      <c r="C107" s="431"/>
      <c r="D107" s="431"/>
      <c r="E107" s="432"/>
      <c r="F107" s="199"/>
      <c r="G107" s="171"/>
      <c r="H107" s="199"/>
      <c r="I107" s="172"/>
    </row>
    <row r="108" spans="1:9" ht="12.75" customHeight="1">
      <c r="A108" s="169" t="s">
        <v>809</v>
      </c>
      <c r="B108" s="441" t="s">
        <v>810</v>
      </c>
      <c r="C108" s="431"/>
      <c r="D108" s="431"/>
      <c r="E108" s="432"/>
      <c r="F108" s="207">
        <v>391389</v>
      </c>
      <c r="G108" s="171"/>
      <c r="H108" s="207">
        <v>466864</v>
      </c>
      <c r="I108" s="172">
        <f>H108/F108</f>
        <v>1.1928388380869162</v>
      </c>
    </row>
    <row r="109" spans="1:9" ht="12.75" customHeight="1">
      <c r="A109" s="169"/>
      <c r="B109" s="442"/>
      <c r="C109" s="431"/>
      <c r="D109" s="431"/>
      <c r="E109" s="432"/>
      <c r="F109" s="208"/>
      <c r="G109" s="178"/>
      <c r="H109" s="208"/>
      <c r="I109" s="172"/>
    </row>
    <row r="110" spans="1:9" ht="12.75" customHeight="1">
      <c r="A110" s="169" t="s">
        <v>811</v>
      </c>
      <c r="B110" s="430" t="s">
        <v>812</v>
      </c>
      <c r="C110" s="431"/>
      <c r="D110" s="431"/>
      <c r="E110" s="432"/>
      <c r="F110" s="208"/>
      <c r="G110" s="178"/>
      <c r="H110" s="208"/>
      <c r="I110" s="172"/>
    </row>
    <row r="111" spans="1:9" ht="12.75" customHeight="1">
      <c r="A111" s="169" t="s">
        <v>813</v>
      </c>
      <c r="B111" s="430" t="s">
        <v>814</v>
      </c>
      <c r="C111" s="431"/>
      <c r="D111" s="431"/>
      <c r="E111" s="432"/>
      <c r="F111" s="208"/>
      <c r="G111" s="178"/>
      <c r="H111" s="208"/>
      <c r="I111" s="172"/>
    </row>
    <row r="112" spans="1:9" ht="12.75" customHeight="1">
      <c r="A112" s="169" t="s">
        <v>815</v>
      </c>
      <c r="B112" s="430" t="s">
        <v>816</v>
      </c>
      <c r="C112" s="431"/>
      <c r="D112" s="431"/>
      <c r="E112" s="432"/>
      <c r="F112" s="207">
        <v>47666</v>
      </c>
      <c r="G112" s="171"/>
      <c r="H112" s="207">
        <v>51582</v>
      </c>
      <c r="I112" s="172">
        <f aca="true" t="shared" si="2" ref="I112:I117">H112/F112</f>
        <v>1.0821549951747578</v>
      </c>
    </row>
    <row r="113" spans="1:9" ht="12.75" customHeight="1">
      <c r="A113" s="169" t="s">
        <v>817</v>
      </c>
      <c r="B113" s="443" t="s">
        <v>818</v>
      </c>
      <c r="C113" s="431"/>
      <c r="D113" s="431"/>
      <c r="E113" s="432"/>
      <c r="F113" s="196">
        <f>SUM(F114:F116)</f>
        <v>93905</v>
      </c>
      <c r="G113" s="177">
        <f>SUM(G114:G116)</f>
        <v>0</v>
      </c>
      <c r="H113" s="196">
        <f>SUM(H114:H116)</f>
        <v>137996</v>
      </c>
      <c r="I113" s="168">
        <f t="shared" si="2"/>
        <v>1.4695277141792238</v>
      </c>
    </row>
    <row r="114" spans="1:9" ht="12.75" customHeight="1">
      <c r="A114" s="169" t="s">
        <v>819</v>
      </c>
      <c r="B114" s="430" t="s">
        <v>820</v>
      </c>
      <c r="C114" s="431"/>
      <c r="D114" s="431"/>
      <c r="E114" s="432"/>
      <c r="F114" s="207">
        <v>27782</v>
      </c>
      <c r="G114" s="171"/>
      <c r="H114" s="207">
        <v>22100</v>
      </c>
      <c r="I114" s="172">
        <f t="shared" si="2"/>
        <v>0.7954790871787488</v>
      </c>
    </row>
    <row r="115" spans="1:9" ht="12.75" customHeight="1">
      <c r="A115" s="169" t="s">
        <v>821</v>
      </c>
      <c r="B115" s="430" t="s">
        <v>822</v>
      </c>
      <c r="C115" s="431"/>
      <c r="D115" s="431"/>
      <c r="E115" s="432"/>
      <c r="F115" s="207">
        <v>28858</v>
      </c>
      <c r="G115" s="171"/>
      <c r="H115" s="207">
        <v>25773</v>
      </c>
      <c r="I115" s="172">
        <f t="shared" si="2"/>
        <v>0.8930972347356019</v>
      </c>
    </row>
    <row r="116" spans="1:9" s="140" customFormat="1" ht="12.75" customHeight="1">
      <c r="A116" s="169" t="s">
        <v>823</v>
      </c>
      <c r="B116" s="430" t="s">
        <v>824</v>
      </c>
      <c r="C116" s="431"/>
      <c r="D116" s="431"/>
      <c r="E116" s="432"/>
      <c r="F116" s="205">
        <v>37265</v>
      </c>
      <c r="G116" s="206"/>
      <c r="H116" s="205">
        <v>90123</v>
      </c>
      <c r="I116" s="172">
        <f t="shared" si="2"/>
        <v>2.4184355293170534</v>
      </c>
    </row>
    <row r="117" spans="1:9" s="140" customFormat="1" ht="12.75" customHeight="1">
      <c r="A117" s="169" t="s">
        <v>825</v>
      </c>
      <c r="B117" s="433" t="s">
        <v>826</v>
      </c>
      <c r="C117" s="431"/>
      <c r="D117" s="431"/>
      <c r="E117" s="432"/>
      <c r="F117" s="209">
        <f>SUM(F76,F86,F90,F113)</f>
        <v>2687671</v>
      </c>
      <c r="G117" s="210">
        <f>SUM(G76,G86,G90,G113)</f>
        <v>0</v>
      </c>
      <c r="H117" s="209">
        <f>SUM(H76,H86,H90,H113)</f>
        <v>2700774</v>
      </c>
      <c r="I117" s="168">
        <f t="shared" si="2"/>
        <v>1.0048752246833783</v>
      </c>
    </row>
    <row r="118" spans="1:9" s="140" customFormat="1" ht="12.75" customHeight="1">
      <c r="A118" s="182"/>
      <c r="B118" s="434"/>
      <c r="C118" s="435"/>
      <c r="D118" s="435"/>
      <c r="E118" s="436"/>
      <c r="F118" s="211"/>
      <c r="G118" s="212"/>
      <c r="H118" s="211"/>
      <c r="I118" s="213"/>
    </row>
    <row r="119" spans="1:9" s="140" customFormat="1" ht="75.75" customHeight="1">
      <c r="A119" s="437" t="s">
        <v>827</v>
      </c>
      <c r="B119" s="438"/>
      <c r="C119" s="438"/>
      <c r="D119" s="214"/>
      <c r="E119" s="214"/>
      <c r="F119" s="215"/>
      <c r="G119" s="215"/>
      <c r="H119" s="439" t="s">
        <v>742</v>
      </c>
      <c r="I119" s="440"/>
    </row>
    <row r="120" s="216" customFormat="1" ht="10.5" customHeight="1"/>
    <row r="121" spans="1:9" s="140" customFormat="1" ht="10.5" customHeight="1">
      <c r="A121" s="146"/>
      <c r="B121" s="147"/>
      <c r="C121" s="147"/>
      <c r="D121" s="147"/>
      <c r="E121" s="147"/>
      <c r="F121" s="215"/>
      <c r="G121" s="215"/>
      <c r="H121" s="215"/>
      <c r="I121" s="215"/>
    </row>
  </sheetData>
  <sheetProtection/>
  <mergeCells count="112">
    <mergeCell ref="F1:I1"/>
    <mergeCell ref="F2:I2"/>
    <mergeCell ref="F3:I3"/>
    <mergeCell ref="F4:I4"/>
    <mergeCell ref="A6:I6"/>
    <mergeCell ref="B10:E11"/>
    <mergeCell ref="F10:F11"/>
    <mergeCell ref="H10:H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H62:I63"/>
    <mergeCell ref="A63:C63"/>
    <mergeCell ref="F64:I64"/>
    <mergeCell ref="F65:I65"/>
    <mergeCell ref="F66:I66"/>
    <mergeCell ref="F67:I67"/>
    <mergeCell ref="A69:I69"/>
    <mergeCell ref="A73:A74"/>
    <mergeCell ref="B73:E74"/>
    <mergeCell ref="F73:F74"/>
    <mergeCell ref="G73:G74"/>
    <mergeCell ref="H73:H74"/>
    <mergeCell ref="I73:I7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9"/>
    <mergeCell ref="B110:E110"/>
    <mergeCell ref="B111:E111"/>
    <mergeCell ref="B112:E112"/>
    <mergeCell ref="B113:E113"/>
    <mergeCell ref="B114:E114"/>
    <mergeCell ref="B115:E115"/>
    <mergeCell ref="B116:E116"/>
    <mergeCell ref="B117:E118"/>
    <mergeCell ref="A119:C119"/>
    <mergeCell ref="H119:I119"/>
  </mergeCells>
  <printOptions horizontalCentered="1" verticalCentered="1"/>
  <pageMargins left="0.39" right="0.4" top="0.72" bottom="0.47" header="0.53" footer="0.54"/>
  <pageSetup horizontalDpi="300" verticalDpi="300" orientation="portrait" paperSize="9" scale="89" r:id="rId2"/>
  <headerFooter alignWithMargins="0">
    <oddHeader>&amp;R
</oddHeader>
    <oddFooter>&amp;L
</oddFooter>
  </headerFooter>
  <rowBreaks count="1" manualBreakCount="1">
    <brk id="6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showGridLines="0" showZeros="0" zoomScale="110" zoomScaleNormal="110" zoomScalePageLayoutView="0" workbookViewId="0" topLeftCell="A1">
      <selection activeCell="A6" sqref="A6:I6"/>
    </sheetView>
  </sheetViews>
  <sheetFormatPr defaultColWidth="9.140625" defaultRowHeight="12.75"/>
  <cols>
    <col min="1" max="1" width="5.140625" style="282" customWidth="1"/>
    <col min="2" max="2" width="24.8515625" style="283" customWidth="1"/>
    <col min="3" max="3" width="23.00390625" style="283" customWidth="1"/>
    <col min="4" max="5" width="10.7109375" style="283" customWidth="1"/>
    <col min="6" max="6" width="10.7109375" style="284" customWidth="1"/>
    <col min="7" max="7" width="8.7109375" style="283" customWidth="1"/>
    <col min="8" max="8" width="3.421875" style="285" customWidth="1"/>
    <col min="9" max="16384" width="9.140625" style="246" customWidth="1"/>
  </cols>
  <sheetData>
    <row r="1" spans="1:9" s="221" customFormat="1" ht="15.75">
      <c r="A1" s="130"/>
      <c r="B1" s="219"/>
      <c r="C1" s="219"/>
      <c r="D1" s="467" t="s">
        <v>648</v>
      </c>
      <c r="E1" s="467"/>
      <c r="F1" s="467"/>
      <c r="G1" s="467"/>
      <c r="H1" s="467"/>
      <c r="I1" s="220"/>
    </row>
    <row r="2" spans="1:9" s="221" customFormat="1" ht="11.25" customHeight="1">
      <c r="A2" s="134"/>
      <c r="B2" s="134"/>
      <c r="C2" s="222"/>
      <c r="D2" s="468" t="s">
        <v>649</v>
      </c>
      <c r="E2" s="468"/>
      <c r="F2" s="468"/>
      <c r="G2" s="468"/>
      <c r="H2" s="468"/>
      <c r="I2" s="223"/>
    </row>
    <row r="3" spans="1:9" s="221" customFormat="1" ht="15" customHeight="1">
      <c r="A3" s="135"/>
      <c r="B3" s="135"/>
      <c r="C3" s="222"/>
      <c r="D3" s="469" t="s">
        <v>650</v>
      </c>
      <c r="E3" s="469"/>
      <c r="F3" s="469"/>
      <c r="G3" s="469"/>
      <c r="H3" s="469"/>
      <c r="I3" s="224"/>
    </row>
    <row r="4" spans="1:9" s="221" customFormat="1" ht="11.25" customHeight="1">
      <c r="A4" s="138"/>
      <c r="B4" s="135"/>
      <c r="C4" s="222"/>
      <c r="D4" s="447" t="s">
        <v>651</v>
      </c>
      <c r="E4" s="447"/>
      <c r="F4" s="447"/>
      <c r="G4" s="447"/>
      <c r="H4" s="447"/>
      <c r="I4" s="224"/>
    </row>
    <row r="5" spans="1:8" s="221" customFormat="1" ht="9.75" customHeight="1">
      <c r="A5" s="138"/>
      <c r="B5" s="135"/>
      <c r="C5" s="222"/>
      <c r="D5" s="222"/>
      <c r="E5" s="222"/>
      <c r="F5" s="225"/>
      <c r="G5" s="222"/>
      <c r="H5" s="222"/>
    </row>
    <row r="6" spans="1:8" s="221" customFormat="1" ht="18.75" customHeight="1">
      <c r="A6" s="139"/>
      <c r="B6" s="139"/>
      <c r="C6" s="139"/>
      <c r="D6" s="139"/>
      <c r="E6" s="139"/>
      <c r="F6" s="226"/>
      <c r="G6" s="139"/>
      <c r="H6" s="139"/>
    </row>
    <row r="7" spans="1:8" s="221" customFormat="1" ht="19.5" customHeight="1">
      <c r="A7" s="448" t="s">
        <v>828</v>
      </c>
      <c r="B7" s="448"/>
      <c r="C7" s="448"/>
      <c r="D7" s="448"/>
      <c r="E7" s="448"/>
      <c r="F7" s="448"/>
      <c r="G7" s="448"/>
      <c r="H7" s="492"/>
    </row>
    <row r="8" spans="1:8" s="221" customFormat="1" ht="17.25" customHeight="1">
      <c r="A8" s="493" t="s">
        <v>829</v>
      </c>
      <c r="B8" s="493"/>
      <c r="C8" s="493"/>
      <c r="D8" s="493"/>
      <c r="E8" s="493"/>
      <c r="F8" s="493"/>
      <c r="G8" s="493"/>
      <c r="H8" s="493"/>
    </row>
    <row r="9" spans="1:8" s="221" customFormat="1" ht="0.75" customHeight="1">
      <c r="A9" s="226"/>
      <c r="B9" s="146"/>
      <c r="C9" s="146"/>
      <c r="D9" s="146"/>
      <c r="E9" s="146"/>
      <c r="F9" s="146"/>
      <c r="G9" s="146"/>
      <c r="H9" s="146"/>
    </row>
    <row r="10" spans="1:8" s="221" customFormat="1" ht="15.75" customHeight="1">
      <c r="A10" s="227" t="s">
        <v>830</v>
      </c>
      <c r="B10" s="228"/>
      <c r="C10" s="228"/>
      <c r="D10" s="229"/>
      <c r="E10" s="229"/>
      <c r="F10" s="230"/>
      <c r="G10" s="229"/>
      <c r="H10" s="230" t="s">
        <v>654</v>
      </c>
    </row>
    <row r="11" spans="1:8" s="232" customFormat="1" ht="12.75" customHeight="1">
      <c r="A11" s="488" t="s">
        <v>831</v>
      </c>
      <c r="B11" s="489" t="s">
        <v>832</v>
      </c>
      <c r="C11" s="474"/>
      <c r="D11" s="488" t="s">
        <v>833</v>
      </c>
      <c r="E11" s="490" t="s">
        <v>746</v>
      </c>
      <c r="F11" s="490" t="s">
        <v>659</v>
      </c>
      <c r="G11" s="490" t="s">
        <v>747</v>
      </c>
      <c r="H11" s="231"/>
    </row>
    <row r="12" spans="1:8" s="232" customFormat="1" ht="12.75" customHeight="1">
      <c r="A12" s="450"/>
      <c r="B12" s="475"/>
      <c r="C12" s="477"/>
      <c r="D12" s="450"/>
      <c r="E12" s="458"/>
      <c r="F12" s="491"/>
      <c r="G12" s="458"/>
      <c r="H12" s="233"/>
    </row>
    <row r="13" spans="1:8" s="232" customFormat="1" ht="12.75" customHeight="1">
      <c r="A13" s="234" t="s">
        <v>664</v>
      </c>
      <c r="B13" s="235" t="s">
        <v>665</v>
      </c>
      <c r="C13" s="236"/>
      <c r="D13" s="237" t="s">
        <v>666</v>
      </c>
      <c r="E13" s="238" t="s">
        <v>667</v>
      </c>
      <c r="F13" s="239" t="s">
        <v>668</v>
      </c>
      <c r="G13" s="238" t="s">
        <v>669</v>
      </c>
      <c r="H13" s="240"/>
    </row>
    <row r="14" spans="1:8" ht="12.75" customHeight="1">
      <c r="A14" s="241" t="s">
        <v>670</v>
      </c>
      <c r="B14" s="487" t="s">
        <v>834</v>
      </c>
      <c r="C14" s="453"/>
      <c r="D14" s="242">
        <v>3299908</v>
      </c>
      <c r="E14" s="243"/>
      <c r="F14" s="242">
        <v>3037378</v>
      </c>
      <c r="G14" s="244">
        <f>F14/D14</f>
        <v>0.9204432365993234</v>
      </c>
      <c r="H14" s="245" t="s">
        <v>670</v>
      </c>
    </row>
    <row r="15" spans="1:8" ht="12.75" customHeight="1">
      <c r="A15" s="241" t="s">
        <v>672</v>
      </c>
      <c r="B15" s="478" t="s">
        <v>835</v>
      </c>
      <c r="C15" s="479"/>
      <c r="D15" s="247"/>
      <c r="E15" s="248"/>
      <c r="F15" s="247"/>
      <c r="G15" s="249"/>
      <c r="H15" s="245" t="s">
        <v>672</v>
      </c>
    </row>
    <row r="16" spans="1:8" ht="12.75" customHeight="1">
      <c r="A16" s="241" t="s">
        <v>836</v>
      </c>
      <c r="B16" s="483" t="s">
        <v>837</v>
      </c>
      <c r="C16" s="479"/>
      <c r="D16" s="250">
        <f>SUM(D14:D15)</f>
        <v>3299908</v>
      </c>
      <c r="E16" s="250">
        <f>SUM(E14:E15)</f>
        <v>0</v>
      </c>
      <c r="F16" s="250">
        <f>SUM(F14:F15)</f>
        <v>3037378</v>
      </c>
      <c r="G16" s="251">
        <f>F16/D16</f>
        <v>0.9204432365993234</v>
      </c>
      <c r="H16" s="245" t="s">
        <v>674</v>
      </c>
    </row>
    <row r="17" spans="1:8" ht="12.75" customHeight="1">
      <c r="A17" s="241" t="s">
        <v>674</v>
      </c>
      <c r="B17" s="478" t="s">
        <v>838</v>
      </c>
      <c r="C17" s="479"/>
      <c r="D17" s="247"/>
      <c r="E17" s="248"/>
      <c r="F17" s="247"/>
      <c r="G17" s="249"/>
      <c r="H17" s="245" t="s">
        <v>676</v>
      </c>
    </row>
    <row r="18" spans="1:8" ht="12.75" customHeight="1">
      <c r="A18" s="241" t="s">
        <v>676</v>
      </c>
      <c r="B18" s="478" t="s">
        <v>839</v>
      </c>
      <c r="C18" s="479"/>
      <c r="D18" s="247">
        <v>52418</v>
      </c>
      <c r="E18" s="248"/>
      <c r="F18" s="247">
        <v>25046</v>
      </c>
      <c r="G18" s="249">
        <f>F18/D18</f>
        <v>0.47781296501201875</v>
      </c>
      <c r="H18" s="245" t="s">
        <v>678</v>
      </c>
    </row>
    <row r="19" spans="1:8" ht="12.75" customHeight="1">
      <c r="A19" s="241" t="s">
        <v>840</v>
      </c>
      <c r="B19" s="483" t="s">
        <v>841</v>
      </c>
      <c r="C19" s="479"/>
      <c r="D19" s="252">
        <f>SUM(D17+D18)</f>
        <v>52418</v>
      </c>
      <c r="E19" s="253">
        <f>SUM(E17:E18)</f>
        <v>0</v>
      </c>
      <c r="F19" s="252">
        <f>SUM(F17+F18)</f>
        <v>25046</v>
      </c>
      <c r="G19" s="251">
        <f>F19/D19</f>
        <v>0.47781296501201875</v>
      </c>
      <c r="H19" s="245" t="s">
        <v>680</v>
      </c>
    </row>
    <row r="20" spans="1:8" ht="12.75" customHeight="1">
      <c r="A20" s="241" t="s">
        <v>842</v>
      </c>
      <c r="B20" s="254" t="s">
        <v>843</v>
      </c>
      <c r="C20" s="255"/>
      <c r="D20" s="247">
        <v>362932</v>
      </c>
      <c r="E20" s="256"/>
      <c r="F20" s="247">
        <v>676427</v>
      </c>
      <c r="G20" s="257">
        <f>F20/D20</f>
        <v>1.8637844003835429</v>
      </c>
      <c r="H20" s="245" t="s">
        <v>683</v>
      </c>
    </row>
    <row r="21" spans="1:8" ht="12.75" customHeight="1">
      <c r="A21" s="241" t="s">
        <v>844</v>
      </c>
      <c r="B21" s="478" t="s">
        <v>845</v>
      </c>
      <c r="C21" s="479"/>
      <c r="D21" s="247">
        <v>20880</v>
      </c>
      <c r="E21" s="258"/>
      <c r="F21" s="259" t="s">
        <v>682</v>
      </c>
      <c r="G21" s="260"/>
      <c r="H21" s="245" t="s">
        <v>685</v>
      </c>
    </row>
    <row r="22" spans="1:8" ht="12.75" customHeight="1">
      <c r="A22" s="241" t="s">
        <v>678</v>
      </c>
      <c r="B22" s="478" t="s">
        <v>846</v>
      </c>
      <c r="C22" s="479"/>
      <c r="D22" s="247">
        <v>2271285</v>
      </c>
      <c r="E22" s="248"/>
      <c r="F22" s="247">
        <v>2408533</v>
      </c>
      <c r="G22" s="257">
        <f>F22/D22</f>
        <v>1.06042746727073</v>
      </c>
      <c r="H22" s="245" t="s">
        <v>687</v>
      </c>
    </row>
    <row r="23" spans="1:8" ht="12.75" customHeight="1">
      <c r="A23" s="241" t="s">
        <v>680</v>
      </c>
      <c r="B23" s="478" t="s">
        <v>847</v>
      </c>
      <c r="C23" s="479"/>
      <c r="D23" s="247">
        <v>111942</v>
      </c>
      <c r="E23" s="248"/>
      <c r="F23" s="247">
        <v>83621</v>
      </c>
      <c r="G23" s="257">
        <f>F23/D23</f>
        <v>0.7470029122224009</v>
      </c>
      <c r="H23" s="245" t="s">
        <v>25</v>
      </c>
    </row>
    <row r="24" spans="1:8" ht="12.75" customHeight="1">
      <c r="A24" s="241" t="s">
        <v>683</v>
      </c>
      <c r="B24" s="478" t="s">
        <v>848</v>
      </c>
      <c r="C24" s="479"/>
      <c r="D24" s="247">
        <v>32345</v>
      </c>
      <c r="E24" s="248"/>
      <c r="F24" s="247">
        <v>32048</v>
      </c>
      <c r="G24" s="257">
        <f>F24/D24</f>
        <v>0.9908177461740609</v>
      </c>
      <c r="H24" s="245" t="s">
        <v>27</v>
      </c>
    </row>
    <row r="25" spans="1:8" ht="12.75" customHeight="1">
      <c r="A25" s="241" t="s">
        <v>685</v>
      </c>
      <c r="B25" s="478" t="s">
        <v>849</v>
      </c>
      <c r="C25" s="479"/>
      <c r="D25" s="247">
        <v>1078</v>
      </c>
      <c r="E25" s="248"/>
      <c r="F25" s="247">
        <v>1495</v>
      </c>
      <c r="G25" s="257">
        <f>F25/D25</f>
        <v>1.3868274582560296</v>
      </c>
      <c r="H25" s="245" t="s">
        <v>29</v>
      </c>
    </row>
    <row r="26" spans="1:8" ht="12.75" customHeight="1">
      <c r="A26" s="241" t="s">
        <v>687</v>
      </c>
      <c r="B26" s="478" t="s">
        <v>850</v>
      </c>
      <c r="C26" s="479"/>
      <c r="D26" s="247">
        <v>320</v>
      </c>
      <c r="E26" s="248"/>
      <c r="F26" s="247">
        <v>140</v>
      </c>
      <c r="G26" s="257">
        <f>F26/D26</f>
        <v>0.4375</v>
      </c>
      <c r="H26" s="245" t="s">
        <v>31</v>
      </c>
    </row>
    <row r="27" spans="1:8" ht="12.75" customHeight="1">
      <c r="A27" s="241" t="s">
        <v>851</v>
      </c>
      <c r="B27" s="483" t="s">
        <v>852</v>
      </c>
      <c r="C27" s="479"/>
      <c r="D27" s="252">
        <f>SUM(D22:D26)</f>
        <v>2416970</v>
      </c>
      <c r="E27" s="252">
        <f>SUM(E22:E26)</f>
        <v>0</v>
      </c>
      <c r="F27" s="252">
        <f>SUM(F22:F26)</f>
        <v>2525837</v>
      </c>
      <c r="G27" s="251">
        <f aca="true" t="shared" si="0" ref="G27:G34">F27/D27</f>
        <v>1.0450427601501053</v>
      </c>
      <c r="H27" s="245" t="s">
        <v>33</v>
      </c>
    </row>
    <row r="28" spans="1:8" ht="12.75" customHeight="1">
      <c r="A28" s="241" t="s">
        <v>853</v>
      </c>
      <c r="B28" s="478" t="s">
        <v>854</v>
      </c>
      <c r="C28" s="479"/>
      <c r="D28" s="247">
        <v>358607</v>
      </c>
      <c r="E28" s="248"/>
      <c r="F28" s="247">
        <v>355373</v>
      </c>
      <c r="G28" s="257">
        <f t="shared" si="0"/>
        <v>0.9909817711310711</v>
      </c>
      <c r="H28" s="245" t="s">
        <v>35</v>
      </c>
    </row>
    <row r="29" spans="1:8" ht="12.75" customHeight="1">
      <c r="A29" s="241" t="s">
        <v>855</v>
      </c>
      <c r="B29" s="478" t="s">
        <v>856</v>
      </c>
      <c r="C29" s="479"/>
      <c r="D29" s="247">
        <v>61787</v>
      </c>
      <c r="E29" s="248"/>
      <c r="F29" s="247">
        <v>62055</v>
      </c>
      <c r="G29" s="257">
        <f t="shared" si="0"/>
        <v>1.0043374819945943</v>
      </c>
      <c r="H29" s="245" t="s">
        <v>37</v>
      </c>
    </row>
    <row r="30" spans="1:8" ht="12.75" customHeight="1">
      <c r="A30" s="241" t="s">
        <v>857</v>
      </c>
      <c r="B30" s="478" t="s">
        <v>858</v>
      </c>
      <c r="C30" s="479"/>
      <c r="D30" s="247">
        <v>109465</v>
      </c>
      <c r="E30" s="248"/>
      <c r="F30" s="247">
        <v>105890</v>
      </c>
      <c r="G30" s="257">
        <f t="shared" si="0"/>
        <v>0.967341159274654</v>
      </c>
      <c r="H30" s="245" t="s">
        <v>39</v>
      </c>
    </row>
    <row r="31" spans="1:8" ht="12.75" customHeight="1">
      <c r="A31" s="241" t="s">
        <v>859</v>
      </c>
      <c r="B31" s="483" t="s">
        <v>860</v>
      </c>
      <c r="C31" s="479"/>
      <c r="D31" s="252">
        <f>SUM(D28:D30)</f>
        <v>529859</v>
      </c>
      <c r="E31" s="252">
        <f>SUM(E28:E30)</f>
        <v>0</v>
      </c>
      <c r="F31" s="252">
        <f>SUM(F28:F30)</f>
        <v>523318</v>
      </c>
      <c r="G31" s="251">
        <f t="shared" si="0"/>
        <v>0.9876552063850949</v>
      </c>
      <c r="H31" s="245" t="s">
        <v>41</v>
      </c>
    </row>
    <row r="32" spans="1:8" ht="12.75" customHeight="1">
      <c r="A32" s="241" t="s">
        <v>861</v>
      </c>
      <c r="B32" s="483" t="s">
        <v>862</v>
      </c>
      <c r="C32" s="479"/>
      <c r="D32" s="247">
        <v>269068</v>
      </c>
      <c r="E32" s="248"/>
      <c r="F32" s="247">
        <v>245241</v>
      </c>
      <c r="G32" s="257">
        <f t="shared" si="0"/>
        <v>0.9114461771745432</v>
      </c>
      <c r="H32" s="245" t="s">
        <v>43</v>
      </c>
    </row>
    <row r="33" spans="1:8" ht="12.75" customHeight="1">
      <c r="A33" s="241" t="s">
        <v>863</v>
      </c>
      <c r="B33" s="483" t="s">
        <v>864</v>
      </c>
      <c r="C33" s="479"/>
      <c r="D33" s="247">
        <v>413023</v>
      </c>
      <c r="E33" s="248"/>
      <c r="F33" s="247">
        <v>425639</v>
      </c>
      <c r="G33" s="257">
        <f t="shared" si="0"/>
        <v>1.0305455144144515</v>
      </c>
      <c r="H33" s="245" t="s">
        <v>44</v>
      </c>
    </row>
    <row r="34" spans="1:8" ht="12.75" customHeight="1">
      <c r="A34" s="241" t="s">
        <v>865</v>
      </c>
      <c r="B34" s="478" t="s">
        <v>866</v>
      </c>
      <c r="C34" s="479"/>
      <c r="D34" s="247">
        <v>10122</v>
      </c>
      <c r="E34" s="248"/>
      <c r="F34" s="247">
        <v>8222</v>
      </c>
      <c r="G34" s="257">
        <f t="shared" si="0"/>
        <v>0.8122900612527169</v>
      </c>
      <c r="H34" s="245" t="s">
        <v>46</v>
      </c>
    </row>
    <row r="35" spans="1:8" ht="12.75" customHeight="1">
      <c r="A35" s="484" t="s">
        <v>867</v>
      </c>
      <c r="B35" s="485" t="s">
        <v>868</v>
      </c>
      <c r="C35" s="479"/>
      <c r="D35" s="261">
        <f>SUM(D16+D19+D20-D27-D31-D32-D33)</f>
        <v>86338</v>
      </c>
      <c r="E35" s="252">
        <f>SUM(E16+E19+E20-E27-E31-E32-E33)</f>
        <v>0</v>
      </c>
      <c r="F35" s="261">
        <f>SUM(F16+F19+F20-F27-F31-F32-F33)</f>
        <v>18816</v>
      </c>
      <c r="G35" s="251">
        <f>F35/D35</f>
        <v>0.21793416572077184</v>
      </c>
      <c r="H35" s="245" t="s">
        <v>112</v>
      </c>
    </row>
    <row r="36" spans="1:8" ht="12.75" customHeight="1">
      <c r="A36" s="484"/>
      <c r="B36" s="486"/>
      <c r="C36" s="479"/>
      <c r="D36" s="247"/>
      <c r="E36" s="248"/>
      <c r="F36" s="247"/>
      <c r="G36" s="257"/>
      <c r="H36" s="245" t="s">
        <v>113</v>
      </c>
    </row>
    <row r="37" spans="1:8" ht="12.75" customHeight="1">
      <c r="A37" s="241" t="s">
        <v>31</v>
      </c>
      <c r="B37" s="478" t="s">
        <v>869</v>
      </c>
      <c r="C37" s="479"/>
      <c r="D37" s="247"/>
      <c r="E37" s="248"/>
      <c r="F37" s="247"/>
      <c r="G37" s="257"/>
      <c r="H37" s="245" t="s">
        <v>114</v>
      </c>
    </row>
    <row r="38" spans="1:8" ht="12.75" customHeight="1">
      <c r="A38" s="241" t="s">
        <v>33</v>
      </c>
      <c r="B38" s="478" t="s">
        <v>870</v>
      </c>
      <c r="C38" s="479"/>
      <c r="D38" s="247"/>
      <c r="E38" s="248"/>
      <c r="F38" s="247"/>
      <c r="G38" s="257"/>
      <c r="H38" s="245" t="s">
        <v>115</v>
      </c>
    </row>
    <row r="39" spans="1:8" ht="12.75" customHeight="1">
      <c r="A39" s="241" t="s">
        <v>35</v>
      </c>
      <c r="B39" s="478" t="s">
        <v>871</v>
      </c>
      <c r="C39" s="479"/>
      <c r="D39" s="247"/>
      <c r="E39" s="248"/>
      <c r="F39" s="247"/>
      <c r="G39" s="257"/>
      <c r="H39" s="245" t="s">
        <v>116</v>
      </c>
    </row>
    <row r="40" spans="1:8" ht="12.75" customHeight="1">
      <c r="A40" s="241" t="s">
        <v>37</v>
      </c>
      <c r="B40" s="478" t="s">
        <v>872</v>
      </c>
      <c r="C40" s="479"/>
      <c r="D40" s="247">
        <v>110609</v>
      </c>
      <c r="E40" s="248"/>
      <c r="F40" s="247">
        <v>9960</v>
      </c>
      <c r="G40" s="257">
        <f>F40/D40</f>
        <v>0.09004692204070193</v>
      </c>
      <c r="H40" s="245" t="s">
        <v>117</v>
      </c>
    </row>
    <row r="41" spans="1:8" ht="12.75" customHeight="1">
      <c r="A41" s="241" t="s">
        <v>39</v>
      </c>
      <c r="B41" s="478" t="s">
        <v>873</v>
      </c>
      <c r="C41" s="479"/>
      <c r="D41" s="247">
        <v>1331</v>
      </c>
      <c r="E41" s="248"/>
      <c r="F41" s="247">
        <v>32</v>
      </c>
      <c r="G41" s="257">
        <f>F41/D41</f>
        <v>0.02404207362885049</v>
      </c>
      <c r="H41" s="245" t="s">
        <v>118</v>
      </c>
    </row>
    <row r="42" spans="1:8" ht="12.75" customHeight="1">
      <c r="A42" s="241" t="s">
        <v>874</v>
      </c>
      <c r="B42" s="483" t="s">
        <v>875</v>
      </c>
      <c r="C42" s="479"/>
      <c r="D42" s="252">
        <f>SUM(D38:D41)</f>
        <v>111940</v>
      </c>
      <c r="E42" s="252">
        <f>SUM(E37:E41)</f>
        <v>0</v>
      </c>
      <c r="F42" s="252">
        <f>SUM(F38:F41)</f>
        <v>9992</v>
      </c>
      <c r="G42" s="251">
        <f>F42/D42</f>
        <v>0.08926210469894587</v>
      </c>
      <c r="H42" s="245" t="s">
        <v>130</v>
      </c>
    </row>
    <row r="43" spans="1:8" ht="12.75" customHeight="1">
      <c r="A43" s="241" t="s">
        <v>41</v>
      </c>
      <c r="B43" s="478" t="s">
        <v>876</v>
      </c>
      <c r="C43" s="479"/>
      <c r="D43" s="247"/>
      <c r="E43" s="262"/>
      <c r="F43" s="247"/>
      <c r="G43" s="257"/>
      <c r="H43" s="245" t="s">
        <v>131</v>
      </c>
    </row>
    <row r="44" spans="1:8" ht="12.75" customHeight="1">
      <c r="A44" s="241" t="s">
        <v>43</v>
      </c>
      <c r="B44" s="478" t="s">
        <v>877</v>
      </c>
      <c r="C44" s="479"/>
      <c r="D44" s="247">
        <v>3267</v>
      </c>
      <c r="E44" s="248"/>
      <c r="F44" s="247">
        <v>2550</v>
      </c>
      <c r="G44" s="257">
        <f>F44/D44</f>
        <v>0.7805325987144169</v>
      </c>
      <c r="H44" s="245" t="s">
        <v>132</v>
      </c>
    </row>
    <row r="45" spans="1:8" ht="12.75" customHeight="1">
      <c r="A45" s="241" t="s">
        <v>44</v>
      </c>
      <c r="B45" s="478" t="s">
        <v>878</v>
      </c>
      <c r="C45" s="479"/>
      <c r="D45" s="263" t="s">
        <v>682</v>
      </c>
      <c r="E45" s="248"/>
      <c r="F45" s="247">
        <v>3244</v>
      </c>
      <c r="G45" s="257"/>
      <c r="H45" s="245" t="s">
        <v>133</v>
      </c>
    </row>
    <row r="46" spans="1:8" ht="12.75" customHeight="1">
      <c r="A46" s="241" t="s">
        <v>46</v>
      </c>
      <c r="B46" s="478" t="s">
        <v>879</v>
      </c>
      <c r="C46" s="479"/>
      <c r="D46" s="247">
        <v>128</v>
      </c>
      <c r="E46" s="248"/>
      <c r="F46" s="247">
        <v>98</v>
      </c>
      <c r="G46" s="257">
        <f>F46/D46</f>
        <v>0.765625</v>
      </c>
      <c r="H46" s="245" t="s">
        <v>134</v>
      </c>
    </row>
    <row r="47" spans="1:8" ht="12.75" customHeight="1">
      <c r="A47" s="241" t="s">
        <v>880</v>
      </c>
      <c r="B47" s="264" t="s">
        <v>881</v>
      </c>
      <c r="C47" s="265"/>
      <c r="D47" s="261">
        <f>SUM(D43:D46)</f>
        <v>3395</v>
      </c>
      <c r="E47" s="252">
        <f>SUM(E43:E46)</f>
        <v>0</v>
      </c>
      <c r="F47" s="261">
        <f>SUM(F43:F46)</f>
        <v>5892</v>
      </c>
      <c r="G47" s="251">
        <f>F47/D47</f>
        <v>1.7354933726067747</v>
      </c>
      <c r="H47" s="245" t="s">
        <v>135</v>
      </c>
    </row>
    <row r="48" spans="1:8" ht="12.75" customHeight="1">
      <c r="A48" s="241" t="s">
        <v>882</v>
      </c>
      <c r="B48" s="264" t="s">
        <v>883</v>
      </c>
      <c r="C48" s="265"/>
      <c r="D48" s="261">
        <f>SUM(D42-D47)</f>
        <v>108545</v>
      </c>
      <c r="E48" s="252">
        <f>SUM(E42-E47)</f>
        <v>0</v>
      </c>
      <c r="F48" s="261">
        <f>SUM(F42-F47)</f>
        <v>4100</v>
      </c>
      <c r="G48" s="251">
        <f>F48/D48</f>
        <v>0.03777235248053803</v>
      </c>
      <c r="H48" s="245" t="s">
        <v>136</v>
      </c>
    </row>
    <row r="49" spans="1:8" ht="12.75" customHeight="1">
      <c r="A49" s="241" t="s">
        <v>884</v>
      </c>
      <c r="B49" s="264" t="s">
        <v>885</v>
      </c>
      <c r="C49" s="265"/>
      <c r="D49" s="261">
        <f>SUM(D35+D48)</f>
        <v>194883</v>
      </c>
      <c r="E49" s="252">
        <f>SUM(E35+E48)</f>
        <v>0</v>
      </c>
      <c r="F49" s="261">
        <f>SUM(F35+F48)</f>
        <v>22916</v>
      </c>
      <c r="G49" s="251">
        <f aca="true" t="shared" si="1" ref="G49:G55">F49/D49</f>
        <v>0.11758850181904014</v>
      </c>
      <c r="H49" s="245" t="s">
        <v>173</v>
      </c>
    </row>
    <row r="50" spans="1:8" ht="12.75" customHeight="1">
      <c r="A50" s="241" t="s">
        <v>886</v>
      </c>
      <c r="B50" s="264" t="s">
        <v>887</v>
      </c>
      <c r="C50" s="265"/>
      <c r="D50" s="247">
        <v>7471</v>
      </c>
      <c r="E50" s="248"/>
      <c r="F50" s="247">
        <v>8923</v>
      </c>
      <c r="G50" s="257">
        <f t="shared" si="1"/>
        <v>1.1943514924374248</v>
      </c>
      <c r="H50" s="245" t="s">
        <v>717</v>
      </c>
    </row>
    <row r="51" spans="1:8" ht="12.75" customHeight="1">
      <c r="A51" s="241" t="s">
        <v>888</v>
      </c>
      <c r="B51" s="264" t="s">
        <v>889</v>
      </c>
      <c r="C51" s="265"/>
      <c r="D51" s="247">
        <v>22008</v>
      </c>
      <c r="E51" s="248"/>
      <c r="F51" s="247">
        <v>890</v>
      </c>
      <c r="G51" s="257">
        <f t="shared" si="1"/>
        <v>0.04043984005816067</v>
      </c>
      <c r="H51" s="245" t="s">
        <v>719</v>
      </c>
    </row>
    <row r="52" spans="1:8" ht="12.75" customHeight="1">
      <c r="A52" s="241" t="s">
        <v>890</v>
      </c>
      <c r="B52" s="264" t="s">
        <v>891</v>
      </c>
      <c r="C52" s="265"/>
      <c r="D52" s="252">
        <f>SUM(D50-D51)</f>
        <v>-14537</v>
      </c>
      <c r="E52" s="252">
        <f>SUM(E50-E51)</f>
        <v>0</v>
      </c>
      <c r="F52" s="252">
        <f>SUM(F50-F51)</f>
        <v>8033</v>
      </c>
      <c r="G52" s="251">
        <f t="shared" si="1"/>
        <v>-0.5525899429043132</v>
      </c>
      <c r="H52" s="245" t="s">
        <v>721</v>
      </c>
    </row>
    <row r="53" spans="1:8" ht="12.75" customHeight="1">
      <c r="A53" s="241" t="s">
        <v>892</v>
      </c>
      <c r="B53" s="264" t="s">
        <v>893</v>
      </c>
      <c r="C53" s="265"/>
      <c r="D53" s="252">
        <f>SUM(D49+D52)</f>
        <v>180346</v>
      </c>
      <c r="E53" s="252">
        <f>SUM(E49+E52)</f>
        <v>0</v>
      </c>
      <c r="F53" s="252">
        <f>SUM(F49+F52)</f>
        <v>30949</v>
      </c>
      <c r="G53" s="251">
        <f t="shared" si="1"/>
        <v>0.17160901822053165</v>
      </c>
      <c r="H53" s="245" t="s">
        <v>723</v>
      </c>
    </row>
    <row r="54" spans="1:8" ht="12.75" customHeight="1">
      <c r="A54" s="241" t="s">
        <v>894</v>
      </c>
      <c r="B54" s="264" t="s">
        <v>895</v>
      </c>
      <c r="C54" s="265"/>
      <c r="D54" s="247">
        <v>11756</v>
      </c>
      <c r="E54" s="248"/>
      <c r="F54" s="247">
        <v>10234</v>
      </c>
      <c r="G54" s="257">
        <f t="shared" si="1"/>
        <v>0.8705341953045254</v>
      </c>
      <c r="H54" s="245" t="s">
        <v>725</v>
      </c>
    </row>
    <row r="55" spans="1:8" ht="12.75" customHeight="1">
      <c r="A55" s="241" t="s">
        <v>896</v>
      </c>
      <c r="B55" s="264" t="s">
        <v>897</v>
      </c>
      <c r="C55" s="265"/>
      <c r="D55" s="252">
        <f>SUM(D53-D54)</f>
        <v>168590</v>
      </c>
      <c r="E55" s="252">
        <f>SUM(E53-E54)</f>
        <v>0</v>
      </c>
      <c r="F55" s="252">
        <f>SUM(F53-F54)</f>
        <v>20715</v>
      </c>
      <c r="G55" s="251">
        <f t="shared" si="1"/>
        <v>0.12287205646835518</v>
      </c>
      <c r="H55" s="245" t="s">
        <v>727</v>
      </c>
    </row>
    <row r="56" spans="1:8" ht="12.75" customHeight="1">
      <c r="A56" s="241" t="s">
        <v>112</v>
      </c>
      <c r="B56" s="266" t="s">
        <v>898</v>
      </c>
      <c r="C56" s="265"/>
      <c r="D56" s="247"/>
      <c r="E56" s="248"/>
      <c r="F56" s="247"/>
      <c r="G56" s="257"/>
      <c r="H56" s="245" t="s">
        <v>729</v>
      </c>
    </row>
    <row r="57" spans="1:8" ht="12.75" customHeight="1">
      <c r="A57" s="241" t="s">
        <v>113</v>
      </c>
      <c r="B57" s="266" t="s">
        <v>899</v>
      </c>
      <c r="C57" s="265"/>
      <c r="D57" s="247">
        <v>84295</v>
      </c>
      <c r="E57" s="248"/>
      <c r="F57" s="247">
        <v>20715</v>
      </c>
      <c r="G57" s="257">
        <f>F57/D57</f>
        <v>0.24574411293671036</v>
      </c>
      <c r="H57" s="245" t="s">
        <v>731</v>
      </c>
    </row>
    <row r="58" spans="1:8" ht="12.75" customHeight="1">
      <c r="A58" s="267" t="s">
        <v>900</v>
      </c>
      <c r="B58" s="268" t="s">
        <v>901</v>
      </c>
      <c r="C58" s="269"/>
      <c r="D58" s="270">
        <f>SUM(D55-D57)</f>
        <v>84295</v>
      </c>
      <c r="E58" s="271">
        <f>SUM(E55+E56-E57)</f>
        <v>0</v>
      </c>
      <c r="F58" s="272" t="s">
        <v>682</v>
      </c>
      <c r="G58" s="273">
        <f>F58/D58</f>
        <v>0</v>
      </c>
      <c r="H58" s="274" t="s">
        <v>733</v>
      </c>
    </row>
    <row r="59" spans="1:8" ht="9" customHeight="1">
      <c r="A59" s="275"/>
      <c r="B59" s="276"/>
      <c r="C59" s="277"/>
      <c r="D59" s="278"/>
      <c r="E59" s="279"/>
      <c r="F59" s="278">
        <v>0</v>
      </c>
      <c r="G59" s="279"/>
      <c r="H59" s="280"/>
    </row>
    <row r="60" s="216" customFormat="1" ht="12.75">
      <c r="F60" s="281"/>
    </row>
    <row r="61" s="216" customFormat="1" ht="12.75">
      <c r="F61" s="281"/>
    </row>
    <row r="62" s="216" customFormat="1" ht="12.75">
      <c r="F62" s="281"/>
    </row>
    <row r="63" spans="1:7" s="216" customFormat="1" ht="12.75">
      <c r="A63" s="466"/>
      <c r="B63" s="466"/>
      <c r="F63" s="480" t="s">
        <v>742</v>
      </c>
      <c r="G63" s="481"/>
    </row>
    <row r="64" spans="1:7" s="216" customFormat="1" ht="24" customHeight="1">
      <c r="A64" s="482" t="s">
        <v>743</v>
      </c>
      <c r="B64" s="482"/>
      <c r="F64" s="481"/>
      <c r="G64" s="481"/>
    </row>
    <row r="65" s="216" customFormat="1" ht="12.75">
      <c r="F65" s="281"/>
    </row>
    <row r="66" s="216" customFormat="1" ht="12.75">
      <c r="F66" s="281"/>
    </row>
    <row r="67" s="216" customFormat="1" ht="12.75">
      <c r="F67" s="281"/>
    </row>
    <row r="68" s="216" customFormat="1" ht="12.75">
      <c r="F68" s="281"/>
    </row>
    <row r="69" s="216" customFormat="1" ht="12.75">
      <c r="F69" s="281"/>
    </row>
    <row r="70" s="216" customFormat="1" ht="12.75">
      <c r="F70" s="281"/>
    </row>
    <row r="71" s="216" customFormat="1" ht="12.75">
      <c r="F71" s="281"/>
    </row>
    <row r="72" s="216" customFormat="1" ht="12.75">
      <c r="F72" s="281"/>
    </row>
    <row r="73" s="216" customFormat="1" ht="12.75">
      <c r="F73" s="281"/>
    </row>
    <row r="74" s="216" customFormat="1" ht="12.75">
      <c r="F74" s="281"/>
    </row>
    <row r="75" s="216" customFormat="1" ht="12.75">
      <c r="F75" s="281"/>
    </row>
    <row r="76" s="216" customFormat="1" ht="12.75">
      <c r="F76" s="281"/>
    </row>
    <row r="77" s="216" customFormat="1" ht="12.75">
      <c r="F77" s="281"/>
    </row>
    <row r="78" s="216" customFormat="1" ht="12.75">
      <c r="F78" s="281"/>
    </row>
    <row r="79" s="216" customFormat="1" ht="12.75">
      <c r="F79" s="281"/>
    </row>
    <row r="80" s="216" customFormat="1" ht="12.75">
      <c r="F80" s="281"/>
    </row>
    <row r="81" s="216" customFormat="1" ht="12.75">
      <c r="F81" s="281"/>
    </row>
    <row r="82" s="216" customFormat="1" ht="12.75">
      <c r="F82" s="281"/>
    </row>
    <row r="83" s="216" customFormat="1" ht="12.75">
      <c r="F83" s="281"/>
    </row>
    <row r="84" s="216" customFormat="1" ht="12.75">
      <c r="F84" s="281"/>
    </row>
    <row r="85" s="216" customFormat="1" ht="12.75">
      <c r="F85" s="281"/>
    </row>
    <row r="86" s="216" customFormat="1" ht="12.75">
      <c r="F86" s="281"/>
    </row>
    <row r="87" s="216" customFormat="1" ht="12.75">
      <c r="F87" s="281"/>
    </row>
    <row r="88" s="216" customFormat="1" ht="12.75">
      <c r="F88" s="281"/>
    </row>
    <row r="89" s="216" customFormat="1" ht="12.75">
      <c r="F89" s="281"/>
    </row>
    <row r="90" s="216" customFormat="1" ht="12.75">
      <c r="F90" s="281"/>
    </row>
    <row r="91" s="216" customFormat="1" ht="12.75">
      <c r="F91" s="281"/>
    </row>
    <row r="92" s="216" customFormat="1" ht="12.75">
      <c r="F92" s="281"/>
    </row>
    <row r="93" s="216" customFormat="1" ht="12.75">
      <c r="F93" s="281"/>
    </row>
    <row r="94" s="216" customFormat="1" ht="12.75">
      <c r="F94" s="281"/>
    </row>
    <row r="95" s="216" customFormat="1" ht="12.75">
      <c r="F95" s="281"/>
    </row>
    <row r="96" s="216" customFormat="1" ht="12.75">
      <c r="F96" s="281"/>
    </row>
    <row r="97" s="216" customFormat="1" ht="12.75">
      <c r="F97" s="281"/>
    </row>
    <row r="98" s="216" customFormat="1" ht="12.75">
      <c r="F98" s="281"/>
    </row>
    <row r="99" s="216" customFormat="1" ht="12.75">
      <c r="F99" s="281"/>
    </row>
    <row r="100" s="216" customFormat="1" ht="12.75">
      <c r="F100" s="281"/>
    </row>
    <row r="101" s="216" customFormat="1" ht="12.75">
      <c r="F101" s="281"/>
    </row>
    <row r="102" s="216" customFormat="1" ht="12.75">
      <c r="F102" s="281"/>
    </row>
    <row r="103" s="216" customFormat="1" ht="12.75">
      <c r="F103" s="281"/>
    </row>
    <row r="104" s="216" customFormat="1" ht="12.75">
      <c r="F104" s="281"/>
    </row>
    <row r="105" s="216" customFormat="1" ht="12.75">
      <c r="F105" s="281"/>
    </row>
    <row r="106" s="216" customFormat="1" ht="12.75">
      <c r="F106" s="281"/>
    </row>
    <row r="107" s="216" customFormat="1" ht="12.75">
      <c r="F107" s="281"/>
    </row>
    <row r="108" s="216" customFormat="1" ht="12.75">
      <c r="F108" s="281"/>
    </row>
    <row r="109" s="216" customFormat="1" ht="12.75">
      <c r="F109" s="281"/>
    </row>
    <row r="110" s="216" customFormat="1" ht="12.75">
      <c r="F110" s="281"/>
    </row>
    <row r="111" s="216" customFormat="1" ht="12.75">
      <c r="F111" s="281"/>
    </row>
    <row r="112" s="216" customFormat="1" ht="12.75">
      <c r="F112" s="281"/>
    </row>
    <row r="113" s="216" customFormat="1" ht="12.75">
      <c r="F113" s="281"/>
    </row>
    <row r="114" s="216" customFormat="1" ht="12.75">
      <c r="F114" s="281"/>
    </row>
    <row r="115" s="216" customFormat="1" ht="12.75">
      <c r="F115" s="281"/>
    </row>
    <row r="116" s="216" customFormat="1" ht="12.75">
      <c r="F116" s="281"/>
    </row>
    <row r="117" s="216" customFormat="1" ht="12.75">
      <c r="F117" s="281"/>
    </row>
    <row r="118" s="216" customFormat="1" ht="12.75">
      <c r="F118" s="281"/>
    </row>
  </sheetData>
  <sheetProtection/>
  <mergeCells count="47">
    <mergeCell ref="D1:H1"/>
    <mergeCell ref="D2:H2"/>
    <mergeCell ref="D3:H3"/>
    <mergeCell ref="D4:H4"/>
    <mergeCell ref="A7:H7"/>
    <mergeCell ref="A8:H8"/>
    <mergeCell ref="A11:A12"/>
    <mergeCell ref="B11:C12"/>
    <mergeCell ref="D11:D12"/>
    <mergeCell ref="E11:E12"/>
    <mergeCell ref="F11:F12"/>
    <mergeCell ref="G11:G12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4:C44"/>
    <mergeCell ref="B33:C33"/>
    <mergeCell ref="B34:C34"/>
    <mergeCell ref="A35:A36"/>
    <mergeCell ref="B35:C36"/>
    <mergeCell ref="B37:C37"/>
    <mergeCell ref="B38:C38"/>
    <mergeCell ref="B45:C45"/>
    <mergeCell ref="B46:C46"/>
    <mergeCell ref="A63:B63"/>
    <mergeCell ref="F63:G64"/>
    <mergeCell ref="A64:B64"/>
    <mergeCell ref="B39:C39"/>
    <mergeCell ref="B40:C40"/>
    <mergeCell ref="B41:C41"/>
    <mergeCell ref="B42:C42"/>
    <mergeCell ref="B43:C43"/>
  </mergeCells>
  <printOptions horizontalCentered="1" verticalCentered="1"/>
  <pageMargins left="0.33" right="0.4" top="0.52" bottom="0.65" header="0.4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Termostar</dc:creator>
  <cp:keywords/>
  <dc:description/>
  <cp:lastModifiedBy>Termosztár</cp:lastModifiedBy>
  <cp:lastPrinted>2012-12-17T14:12:16Z</cp:lastPrinted>
  <dcterms:created xsi:type="dcterms:W3CDTF">2009-04-21T05:50:45Z</dcterms:created>
  <dcterms:modified xsi:type="dcterms:W3CDTF">2012-12-17T14:47:22Z</dcterms:modified>
  <cp:category/>
  <cp:version/>
  <cp:contentType/>
  <cp:contentStatus/>
</cp:coreProperties>
</file>