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55" yWindow="195" windowWidth="14820" windowHeight="11565" tabRatio="684" activeTab="0"/>
  </bookViews>
  <sheets>
    <sheet name="Gazdasági - műszaki információk" sheetId="1" r:id="rId1"/>
    <sheet name=" Mérleg  2015. " sheetId="2" r:id="rId2"/>
    <sheet name="Erkim.  2015." sheetId="3" r:id="rId3"/>
  </sheets>
  <externalReferences>
    <externalReference r:id="rId6"/>
    <externalReference r:id="rId7"/>
  </externalReferences>
  <definedNames>
    <definedName name="_xlnm.Print_Area" localSheetId="1">' Mérleg  2015. '!$A$1:$I$121</definedName>
    <definedName name="_xlnm.Print_Area" localSheetId="2">'Erkim.  2015.'!$A$1:$H$64</definedName>
    <definedName name="pr349" localSheetId="0">'Gazdasági - műszaki információk'!$A$2</definedName>
    <definedName name="pr350" localSheetId="0">'Gazdasági - műszaki információk'!$A$4</definedName>
    <definedName name="pr351" localSheetId="0">'Gazdasági - műszaki információk'!$A$5</definedName>
    <definedName name="pr352" localSheetId="0">'Gazdasági - műszaki információk'!$A$6</definedName>
    <definedName name="pr353" localSheetId="0">'Gazdasági - műszaki információk'!$A$8</definedName>
    <definedName name="pr354" localSheetId="0">'Gazdasági - műszaki információk'!$A$9</definedName>
    <definedName name="pr355" localSheetId="0">'Gazdasági - műszaki információk'!$A$10</definedName>
    <definedName name="pr356" localSheetId="0">'Gazdasági - műszaki információk'!$A$11</definedName>
    <definedName name="pr357" localSheetId="0">'Gazdasági - műszaki információk'!$A$12</definedName>
    <definedName name="pr358" localSheetId="0">'Gazdasági - műszaki információk'!$A$13</definedName>
    <definedName name="pr359" localSheetId="0">'Gazdasági - műszaki információk'!$A$14</definedName>
    <definedName name="pr360" localSheetId="0">'Gazdasági - műszaki információk'!$A$15</definedName>
    <definedName name="pr361" localSheetId="0">'Gazdasági - műszaki információk'!$A$16</definedName>
    <definedName name="pr362" localSheetId="0">'Gazdasági - műszaki információk'!$A$17</definedName>
    <definedName name="pr363" localSheetId="0">'Gazdasági - műszaki információk'!$A$18</definedName>
    <definedName name="pr364" localSheetId="0">'Gazdasági - műszaki információk'!$A$19</definedName>
    <definedName name="pr365" localSheetId="0">'Gazdasági - műszaki információk'!$A$20</definedName>
    <definedName name="pr366" localSheetId="0">'Gazdasági - műszaki információk'!$A$21</definedName>
    <definedName name="pr367" localSheetId="0">'Gazdasági - műszaki információk'!$A$22</definedName>
    <definedName name="pr368" localSheetId="0">'Gazdasági - műszaki információk'!$A$23</definedName>
    <definedName name="pr369" localSheetId="0">'Gazdasági - műszaki információk'!$A$24</definedName>
    <definedName name="pr370" localSheetId="0">'Gazdasági - műszaki információk'!$A$25</definedName>
    <definedName name="pr371" localSheetId="0">'Gazdasági - műszaki információk'!$A$26</definedName>
    <definedName name="pr372" localSheetId="0">'Gazdasági - műszaki információk'!$A$27</definedName>
    <definedName name="pr373" localSheetId="0">'Gazdasági - műszaki információk'!$A$29</definedName>
    <definedName name="pr374" localSheetId="0">'Gazdasági - műszaki információk'!$A$30</definedName>
    <definedName name="pr375" localSheetId="0">'Gazdasági - műszaki információk'!$A$31</definedName>
    <definedName name="pr376" localSheetId="0">'Gazdasági - műszaki információk'!$A$33</definedName>
    <definedName name="pr377" localSheetId="0">'Gazdasági - műszaki információk'!$A$34</definedName>
    <definedName name="pr378" localSheetId="0">'Gazdasági - műszaki információk'!$A$35</definedName>
    <definedName name="pr379" localSheetId="0">'Gazdasági - műszaki információk'!$A$36</definedName>
    <definedName name="pr380" localSheetId="0">'Gazdasági - műszaki információk'!$A$37</definedName>
    <definedName name="pr381" localSheetId="0">'Gazdasági - műszaki információk'!$A$38</definedName>
    <definedName name="pr382" localSheetId="0">'Gazdasági - műszaki információk'!$A$39</definedName>
    <definedName name="pr383" localSheetId="0">'Gazdasági - műszaki információk'!$A$40</definedName>
    <definedName name="pr384" localSheetId="0">'Gazdasági - műszaki információk'!$A$41</definedName>
    <definedName name="pr385" localSheetId="0">'Gazdasági - műszaki információk'!$A$42</definedName>
    <definedName name="pr386" localSheetId="0">'Gazdasági - műszaki információk'!$A$43</definedName>
    <definedName name="pr387" localSheetId="0">'Gazdasági - műszaki információk'!$A$44</definedName>
    <definedName name="pr388" localSheetId="0">'Gazdasági - műszaki információk'!$A$45</definedName>
    <definedName name="pr389" localSheetId="0">'Gazdasági - műszaki információk'!$A$46</definedName>
    <definedName name="pr390" localSheetId="0">'Gazdasági - műszaki információk'!$A$47</definedName>
    <definedName name="pr391" localSheetId="0">'Gazdasági - műszaki információk'!$A$48</definedName>
    <definedName name="pr392" localSheetId="0">'Gazdasági - műszaki információk'!$A$49</definedName>
    <definedName name="pr393" localSheetId="0">'Gazdasági - műszaki információk'!$A$50</definedName>
    <definedName name="pr394" localSheetId="0">'Gazdasági - műszaki információk'!$A$51</definedName>
    <definedName name="pr395" localSheetId="0">'Gazdasági - műszaki információk'!$A$52</definedName>
    <definedName name="pr396" localSheetId="0">'Gazdasági - műszaki információk'!$A$53</definedName>
    <definedName name="pr397" localSheetId="0">'Gazdasági - műszaki információk'!$A$54</definedName>
    <definedName name="pr398" localSheetId="0">'Gazdasági - műszaki információk'!$A$55</definedName>
    <definedName name="pr399" localSheetId="0">'Gazdasági - műszaki információk'!$A$56</definedName>
    <definedName name="pr400" localSheetId="0">'Gazdasági - műszaki információk'!$A$57</definedName>
    <definedName name="pr401" localSheetId="0">'Gazdasági - műszaki információk'!$A$58</definedName>
    <definedName name="pr402" localSheetId="0">'Gazdasági - műszaki információk'!$A$59</definedName>
    <definedName name="pr403" localSheetId="0">'Gazdasági - műszaki információk'!$A$60</definedName>
    <definedName name="pr404" localSheetId="0">'Gazdasági - műszaki információk'!$A$62</definedName>
    <definedName name="pr405" localSheetId="0">'Gazdasági - műszaki információk'!$A$63</definedName>
    <definedName name="pr406" localSheetId="0">'Gazdasági - műszaki információk'!$A$64</definedName>
    <definedName name="pr407" localSheetId="0">'Gazdasági - műszaki információk'!$B$66</definedName>
    <definedName name="pr408" localSheetId="0">'Gazdasági - műszaki információk'!$B$67</definedName>
    <definedName name="pr409" localSheetId="0">'Gazdasági - műszaki információk'!$B$68</definedName>
    <definedName name="pr410" localSheetId="0">'Gazdasági - műszaki információk'!$A$70</definedName>
    <definedName name="pr411" localSheetId="0">'Gazdasági - műszaki információk'!$A$71</definedName>
    <definedName name="pr412" localSheetId="0">'Gazdasági - műszaki információk'!$B$72</definedName>
    <definedName name="pr413" localSheetId="0">'Gazdasági - műszaki információk'!#REF!</definedName>
    <definedName name="pr414" localSheetId="0">'Gazdasági - műszaki információk'!#REF!</definedName>
    <definedName name="pr415" localSheetId="0">'Gazdasági - műszaki információk'!#REF!</definedName>
    <definedName name="pr416" localSheetId="0">'Gazdasági - műszaki információk'!$A$126</definedName>
    <definedName name="pr417" localSheetId="0">'Gazdasági - műszaki információk'!$A$127</definedName>
    <definedName name="pr418" localSheetId="0">'Gazdasági - műszaki információk'!#REF!</definedName>
    <definedName name="pr419" localSheetId="0">'Gazdasági - műszaki információk'!$B$130</definedName>
    <definedName name="pr420" localSheetId="0">'Gazdasági - műszaki információk'!$B$131</definedName>
    <definedName name="pr421" localSheetId="0">'Gazdasági - műszaki információk'!$B$132</definedName>
    <definedName name="pr422" localSheetId="0">'Gazdasági - műszaki információk'!$B$133</definedName>
    <definedName name="pr423" localSheetId="0">'Gazdasági - műszaki információk'!$B$134</definedName>
    <definedName name="pr424" localSheetId="0">'Gazdasági - műszaki információk'!$B$135</definedName>
    <definedName name="pr425" localSheetId="0">'Gazdasági - műszaki információk'!$B$136</definedName>
    <definedName name="pr426" localSheetId="0">'Gazdasági - műszaki információk'!$B$137</definedName>
    <definedName name="pr427" localSheetId="0">'Gazdasági - műszaki információk'!$A$139</definedName>
    <definedName name="pr428" localSheetId="0">'Gazdasági - műszaki információk'!$A$140</definedName>
    <definedName name="pr429" localSheetId="0">'Gazdasági - műszaki információk'!$B$128</definedName>
    <definedName name="pr430" localSheetId="0">'Gazdasági - műszaki információk'!$B$143</definedName>
    <definedName name="pr431" localSheetId="0">'Gazdasági - műszaki információk'!$B$144</definedName>
    <definedName name="pr432" localSheetId="0">'Gazdasági - műszaki információk'!$B$145</definedName>
    <definedName name="pr433" localSheetId="0">'Gazdasági - műszaki információk'!$B$146</definedName>
    <definedName name="pr434" localSheetId="0">'Gazdasági - műszaki információk'!$B$147</definedName>
    <definedName name="pr435" localSheetId="0">'Gazdasági - műszaki információk'!$B$148</definedName>
    <definedName name="pr436" localSheetId="0">'Gazdasági - műszaki információk'!$B$149</definedName>
    <definedName name="pr437" localSheetId="0">'Gazdasági - műszaki információk'!$A$151</definedName>
    <definedName name="pr438" localSheetId="0">'Gazdasági - műszaki információk'!$A$152</definedName>
    <definedName name="pr439" localSheetId="0">'Gazdasági - műszaki információk'!$B$153</definedName>
    <definedName name="pr440" localSheetId="0">'Gazdasági - műszaki információk'!#REF!</definedName>
    <definedName name="pr441" localSheetId="0">'Gazdasági - műszaki információk'!#REF!</definedName>
    <definedName name="pr442" localSheetId="0">'Gazdasági - műszaki információk'!#REF!</definedName>
    <definedName name="pr443" localSheetId="0">'Gazdasági - műszaki információk'!#REF!</definedName>
    <definedName name="pr444" localSheetId="0">'Gazdasági - műszaki információk'!#REF!</definedName>
    <definedName name="pr445" localSheetId="0">'Gazdasági - műszaki információk'!#REF!</definedName>
    <definedName name="pr446" localSheetId="0">'Gazdasági - műszaki információk'!#REF!</definedName>
    <definedName name="pr447" localSheetId="0">'Gazdasági - műszaki információk'!#REF!</definedName>
    <definedName name="pr448" localSheetId="0">'Gazdasági - műszaki információk'!#REF!</definedName>
    <definedName name="pr449" localSheetId="0">'Gazdasági - műszaki információk'!#REF!</definedName>
    <definedName name="pr450" localSheetId="0">'Gazdasági - műszaki információk'!#REF!</definedName>
    <definedName name="pr451" localSheetId="0">'Gazdasági - műszaki információk'!#REF!</definedName>
    <definedName name="pr452" localSheetId="0">'Gazdasági - műszaki információk'!#REF!</definedName>
    <definedName name="pr453" localSheetId="0">'Gazdasági - műszaki információk'!#REF!</definedName>
    <definedName name="pr454" localSheetId="0">'Gazdasági - műszaki információk'!#REF!</definedName>
    <definedName name="pr455" localSheetId="0">'Gazdasági - műszaki információk'!#REF!</definedName>
    <definedName name="pr456" localSheetId="0">'Gazdasági - műszaki információk'!#REF!</definedName>
    <definedName name="pr457" localSheetId="0">'Gazdasági - műszaki információk'!#REF!</definedName>
    <definedName name="pr458" localSheetId="0">'Gazdasági - műszaki információk'!#REF!</definedName>
    <definedName name="pr459" localSheetId="0">'Gazdasági - műszaki információk'!#REF!</definedName>
    <definedName name="pr460" localSheetId="0">'Gazdasági - műszaki információk'!#REF!</definedName>
    <definedName name="pr461" localSheetId="0">'Gazdasági - műszaki információk'!#REF!</definedName>
    <definedName name="pr462" localSheetId="0">'Gazdasági - műszaki információk'!#REF!</definedName>
    <definedName name="pr463" localSheetId="0">'Gazdasági - műszaki információk'!#REF!</definedName>
    <definedName name="pr464" localSheetId="0">'Gazdasági - műszaki információk'!#REF!</definedName>
    <definedName name="pr465" localSheetId="0">'Gazdasági - műszaki információk'!#REF!</definedName>
    <definedName name="pr466" localSheetId="0">'Gazdasági - műszaki információk'!#REF!</definedName>
    <definedName name="Rögzítés1" localSheetId="1">#REF!</definedName>
    <definedName name="Rögzítés1" localSheetId="2">#REF!</definedName>
    <definedName name="Rögzítés1">#REF!</definedName>
    <definedName name="Rögzítés2" localSheetId="1">#REF!</definedName>
    <definedName name="Rögzítés2" localSheetId="2">#REF!</definedName>
    <definedName name="Rögzítés2">#REF!</definedName>
  </definedNames>
  <calcPr fullCalcOnLoad="1"/>
</workbook>
</file>

<file path=xl/comments1.xml><?xml version="1.0" encoding="utf-8"?>
<comments xmlns="http://schemas.openxmlformats.org/spreadsheetml/2006/main">
  <authors>
    <author>Kelemen Kriszta</author>
  </authors>
  <commentList>
    <comment ref="E39" authorId="0">
      <text>
        <r>
          <rPr>
            <sz val="8"/>
            <rFont val="Tahoma"/>
            <family val="2"/>
          </rPr>
          <t xml:space="preserve">Az adatra szerződés szerint titoktartási kötelezettség vonatkozik. 
</t>
        </r>
      </text>
    </comment>
    <comment ref="E40" authorId="0">
      <text>
        <r>
          <rPr>
            <sz val="8"/>
            <rFont val="Tahoma"/>
            <family val="2"/>
          </rPr>
          <t xml:space="preserve">Az adatra szerződés szerint titoktartási kötelezettség vonatkozik. </t>
        </r>
      </text>
    </comment>
    <comment ref="D67" authorId="0">
      <text>
        <r>
          <rPr>
            <sz val="8"/>
            <rFont val="Tahoma"/>
            <family val="2"/>
          </rPr>
          <t xml:space="preserve">Az adatra szerződés szerint titoktartási kötelezettség vonatkozik. </t>
        </r>
      </text>
    </comment>
    <comment ref="D66" authorId="0">
      <text>
        <r>
          <rPr>
            <sz val="8"/>
            <rFont val="Tahoma"/>
            <family val="2"/>
          </rPr>
          <t xml:space="preserve">Az adatra szerződés szerint titoktartási kötelezettség vonatkozik. </t>
        </r>
      </text>
    </comment>
    <comment ref="E66" authorId="0">
      <text>
        <r>
          <rPr>
            <sz val="8"/>
            <rFont val="Tahoma"/>
            <family val="2"/>
          </rPr>
          <t xml:space="preserve">Az adatra szerződés szerint titoktartási kötelezettség vonatkozik. </t>
        </r>
      </text>
    </comment>
    <comment ref="E67" authorId="0">
      <text>
        <r>
          <rPr>
            <sz val="8"/>
            <rFont val="Tahoma"/>
            <family val="2"/>
          </rPr>
          <t xml:space="preserve">Az adatra szerződés szerint titoktartási kötelezettség vonatkozik. </t>
        </r>
      </text>
    </comment>
    <comment ref="E12" authorId="0">
      <text>
        <r>
          <rPr>
            <sz val="8"/>
            <rFont val="Tahoma"/>
            <family val="2"/>
          </rPr>
          <t xml:space="preserve">Az adatra szerződés szerint titoktartási kötelezettség vonatkozik. </t>
        </r>
      </text>
    </comment>
    <comment ref="D12" authorId="0">
      <text>
        <r>
          <rPr>
            <sz val="8"/>
            <rFont val="Tahoma"/>
            <family val="2"/>
          </rPr>
          <t xml:space="preserve">Az adatra szerződés szerint titoktartási kötelezettség vonatkozik. </t>
        </r>
      </text>
    </comment>
    <comment ref="D39" authorId="0">
      <text>
        <r>
          <rPr>
            <sz val="8"/>
            <rFont val="Tahoma"/>
            <family val="2"/>
          </rPr>
          <t xml:space="preserve">Az adatra szerződés szerint titoktartási kötelezettség vonatkozik. 
</t>
        </r>
      </text>
    </comment>
    <comment ref="D40" authorId="0">
      <text>
        <r>
          <rPr>
            <sz val="8"/>
            <rFont val="Tahoma"/>
            <family val="2"/>
          </rPr>
          <t xml:space="preserve">Az adatra szerződés szerint titoktartási kötelezettség vonatkozik. </t>
        </r>
      </text>
    </comment>
  </commentList>
</comments>
</file>

<file path=xl/sharedStrings.xml><?xml version="1.0" encoding="utf-8"?>
<sst xmlns="http://schemas.openxmlformats.org/spreadsheetml/2006/main" count="2648" uniqueCount="925">
  <si>
    <t>4. melléklet a 157/2005. (VIII. 15.) Korm. rendelethez</t>
  </si>
  <si>
    <t>Gazdálkodásra vonatkozó gazdasági és műszaki információk</t>
  </si>
  <si>
    <t>I. táblázat</t>
  </si>
  <si>
    <t>Az előző két üzleti évben távhőszolgáltatással kapcsolatban elért, az eredmény-kimutatásban szereplő árbevételre és egyéb bevételekre vonatkozó információk (a felhasználóhoz legközelebb eső felhasználási mérő alapján):</t>
  </si>
  <si>
    <t>Megnevezés</t>
  </si>
  <si>
    <t>1.</t>
  </si>
  <si>
    <t>A fűtési időszak átlaghőmérséklete</t>
  </si>
  <si>
    <t>°C</t>
  </si>
  <si>
    <t>2.</t>
  </si>
  <si>
    <t>Lakossági felhasználók számára értékesített fűtési célú hő</t>
  </si>
  <si>
    <t>GJ</t>
  </si>
  <si>
    <t>3.</t>
  </si>
  <si>
    <t>Lakossági felhasználók számára értékesített használati melegvíz felmelegítésére felhasznált hő</t>
  </si>
  <si>
    <t>5.</t>
  </si>
  <si>
    <t>Egyéb felhasználók számára értékesített hő</t>
  </si>
  <si>
    <t>6.</t>
  </si>
  <si>
    <t>Értékesített villamos energia mennyisége,</t>
  </si>
  <si>
    <t>MWh</t>
  </si>
  <si>
    <t>7.</t>
  </si>
  <si>
    <t>Lakossági felhasználók legalacsonyabb éves fűtési hőfogyasztással rendelkező tizedének átlagos éves fajlagos fogyasztása</t>
  </si>
  <si>
    <t>8.</t>
  </si>
  <si>
    <t>Lakossági felhasználók legmagasabb éves fűtési hőfogyasztással rendelkező tizedének átlagos éves fajlagos fogyasztása</t>
  </si>
  <si>
    <t>9.</t>
  </si>
  <si>
    <t>Lakossági felhasználók számára kiszámlázott fűtési célú hő értékesítéséből származó fűtési alapdíj</t>
  </si>
  <si>
    <t>ezer Ft</t>
  </si>
  <si>
    <t>10.</t>
  </si>
  <si>
    <t>Lakossági felhasználók számára kiszámlázott használati melegvíz alapdíj</t>
  </si>
  <si>
    <t>11.</t>
  </si>
  <si>
    <t>Lakossági felhasználóktól származó, fűtési célra értékesített hő mennyiségétől függő árbevétel</t>
  </si>
  <si>
    <t>12.</t>
  </si>
  <si>
    <t>Lakossági felhasználóktól, használati melegvíz értékesítésből származó, az értékesített hő mennyiségétől függő árbevétel, víz- és csatornadíj nélkül</t>
  </si>
  <si>
    <t>13.</t>
  </si>
  <si>
    <t>Egyéb felhasználóktól, hő értékesítésből származó, az értékesített hő mennyiségétől független árbevétel</t>
  </si>
  <si>
    <t>14.</t>
  </si>
  <si>
    <t>Egyéb felhasználóktól, hő értékesítésből származó, az értékesített hő mennyiségétől függő árbevétel</t>
  </si>
  <si>
    <t>15.</t>
  </si>
  <si>
    <t>Villamosenergia-értékesítésből származó árbevétel</t>
  </si>
  <si>
    <t>16.</t>
  </si>
  <si>
    <t>A távhőszolgáltató nevén nyilvántartott, vízmérőn mért víz- és csatornadíjból származó árbevétel</t>
  </si>
  <si>
    <t>17.</t>
  </si>
  <si>
    <t>Központi költségvetésből származó állami támogatások</t>
  </si>
  <si>
    <t>18.</t>
  </si>
  <si>
    <t>Helyi önkormányzattól kapott támogatások</t>
  </si>
  <si>
    <t>19.</t>
  </si>
  <si>
    <t>20.</t>
  </si>
  <si>
    <t>Egyéb árbevétel és egyéb bevétel</t>
  </si>
  <si>
    <t>21.</t>
  </si>
  <si>
    <t>Árbevétel és egyéb bevétel összesen</t>
  </si>
  <si>
    <t>II. táblázat</t>
  </si>
  <si>
    <t>Az előző két üzleti évben biztosított távhőszolgáltatás költségeire vonatkozó információk:</t>
  </si>
  <si>
    <t>Felhasznált energia mennyisége összesen:</t>
  </si>
  <si>
    <t>Saját tulajdonú berendezésekkel kapcsoltan termelt hő</t>
  </si>
  <si>
    <t>Saját kazánokból származó hő</t>
  </si>
  <si>
    <t>Egyéb forrásból származó saját termelésű hő (pl. geotermikus alapú)</t>
  </si>
  <si>
    <t>Távhőszolgáltató által előállított hő mennyisége összesen</t>
  </si>
  <si>
    <t>Távhőszolgáltató által vásárolt hő mennyisége összesen</t>
  </si>
  <si>
    <t>Távhőszolgáltató által hőtermelésre felhasznált összes energiahordozó mennyisége</t>
  </si>
  <si>
    <t>Felhasznált földgáz mennyisége</t>
  </si>
  <si>
    <t>Felhasznált szénhidrogén mennyisége</t>
  </si>
  <si>
    <t>Felhasznált megújuló energiaforrások mennyisége</t>
  </si>
  <si>
    <t>Felhasznált egyéb energia mennyisége</t>
  </si>
  <si>
    <t>Saját termelésű hő előállításának hőtermelésre eső költsége összesen:</t>
  </si>
  <si>
    <t>Felhasznált gáz teljesítmény díja</t>
  </si>
  <si>
    <t>Nem földgáztüzelés esetén a felhasznált energiahordozó összes költsége</t>
  </si>
  <si>
    <t>Saját termelésű hő előállításának egyéb elszámolt költsége</t>
  </si>
  <si>
    <t>Vásárolt hő költsége összesen:</t>
  </si>
  <si>
    <t>Vásárolt hő teljesítménydíja</t>
  </si>
  <si>
    <t>Vásárolt hő energiadíja</t>
  </si>
  <si>
    <t>4.</t>
  </si>
  <si>
    <t>Hálózat üzemeltetés energia költsége összesen:</t>
  </si>
  <si>
    <t>Hálózat üzemeltetéshez felhasznált villamos energia költsége</t>
  </si>
  <si>
    <t>A távhőszolgáltatás energián kívüli költségei összesen:</t>
  </si>
  <si>
    <t>Értékcsökkenés</t>
  </si>
  <si>
    <t>Bérek és járulékai</t>
  </si>
  <si>
    <t>Távhőszolgáltatást terhelő nem felosztott költségek</t>
  </si>
  <si>
    <t>Távhőszolgáltatást terhelő pénzügyi költségek</t>
  </si>
  <si>
    <t>Egyéb költségek</t>
  </si>
  <si>
    <t>III. táblázat</t>
  </si>
  <si>
    <t>Az előző két üzleti évi teljesítmény gazdálkodásra vonatkozó információk:</t>
  </si>
  <si>
    <t>Lekötött földgáz teljesítmény</t>
  </si>
  <si>
    <t>Az adott évben maximálisan igénybe vett földgáz teljesítmény</t>
  </si>
  <si>
    <t>Maximális távhőteljesítmény igény</t>
  </si>
  <si>
    <t>MW</t>
  </si>
  <si>
    <t>IV. táblázat</t>
  </si>
  <si>
    <t>Önkormányzati tulajdonban levő távhőszolgáltatók esetén az előző két üzleti évben támogatott jogi személyek neve és a támogatás összege:</t>
  </si>
  <si>
    <t>V. táblázat</t>
  </si>
  <si>
    <t>Az előző két üzleti évben aktivált, a szolgáltató tulajdonában lévő beruházásokra vonatkozó információk:</t>
  </si>
  <si>
    <t>Távhőtermelő létesítmények beruházásainak aktivált értéke</t>
  </si>
  <si>
    <t>Felhasználói hőközpontok beruházásainak aktivált értéke</t>
  </si>
  <si>
    <t>Szolgáltatói hőközpontok beruházásainak aktivált értéke</t>
  </si>
  <si>
    <t>Termelői hőközpont beruházások aktivált értéke</t>
  </si>
  <si>
    <t>Aktivált beruházások keretében beszerzett hőközpontok száma</t>
  </si>
  <si>
    <t>db</t>
  </si>
  <si>
    <t>Távvezeték beruházások aktivált értéke</t>
  </si>
  <si>
    <t>Egyéb beruházások aktivált értéke</t>
  </si>
  <si>
    <t>Beruházások aktivált értéke összesen</t>
  </si>
  <si>
    <t>VI. táblázat</t>
  </si>
  <si>
    <t>Az előző üzleti év végére vonatkozó információk:</t>
  </si>
  <si>
    <t>A távhőszolgáltatási tevékenységhez kapcsolódó foglalkoztatott létszám</t>
  </si>
  <si>
    <t>fő</t>
  </si>
  <si>
    <t>Az általános közüzemi szerződés keretében ellátott lakossági díjfizetők száma</t>
  </si>
  <si>
    <t>Ebből a költségosztás alapján elszámoló lakossági díjfizetők száma</t>
  </si>
  <si>
    <t>Az ellátott nem lakossági felhasználók száma</t>
  </si>
  <si>
    <t>Az üzemeltetett távhővezetékek hossza</t>
  </si>
  <si>
    <t>Felhasználói hőközponttal nem rendelkező épületek száma</t>
  </si>
  <si>
    <t>Felhasználói hőközponttal nem rendelkező épületekben levő lakossági díjfizetők száma</t>
  </si>
  <si>
    <t>VII. táblázat</t>
  </si>
  <si>
    <t>Távhőszolgáltató érdekeltségei más társaságokban:</t>
  </si>
  <si>
    <t>Cégnév</t>
  </si>
  <si>
    <t>Fő tevékenység</t>
  </si>
  <si>
    <t>Tulajdoni arány</t>
  </si>
  <si>
    <t>Előző évi árbevétel</t>
  </si>
  <si>
    <t>22.</t>
  </si>
  <si>
    <t>23.</t>
  </si>
  <si>
    <t>24.</t>
  </si>
  <si>
    <t>25.</t>
  </si>
  <si>
    <t>26.</t>
  </si>
  <si>
    <t>27.</t>
  </si>
  <si>
    <t>28.</t>
  </si>
  <si>
    <r>
      <t>m</t>
    </r>
    <r>
      <rPr>
        <vertAlign val="subscript"/>
        <sz val="10"/>
        <rFont val="Arial"/>
        <family val="2"/>
      </rPr>
      <t>n</t>
    </r>
    <r>
      <rPr>
        <sz val="10"/>
        <rFont val="Arial"/>
        <family val="2"/>
      </rPr>
      <t>3/h</t>
    </r>
  </si>
  <si>
    <t>Mértékegység</t>
  </si>
  <si>
    <t>Szervezet megnevezése</t>
  </si>
  <si>
    <t>29.</t>
  </si>
  <si>
    <t>30.</t>
  </si>
  <si>
    <t>31.</t>
  </si>
  <si>
    <t>32.</t>
  </si>
  <si>
    <t>33.</t>
  </si>
  <si>
    <t>34.</t>
  </si>
  <si>
    <t>35.</t>
  </si>
  <si>
    <r>
      <t>MJ/légm</t>
    </r>
    <r>
      <rPr>
        <vertAlign val="superscript"/>
        <sz val="10"/>
        <rFont val="Arial"/>
        <family val="2"/>
      </rPr>
      <t>3</t>
    </r>
  </si>
  <si>
    <t>Saját termelésű hő előállításának költsége összesen (kn)</t>
  </si>
  <si>
    <t>nyomvonal km</t>
  </si>
  <si>
    <t>Felsőszéktóért Alapítvány</t>
  </si>
  <si>
    <t>Katona József Színház</t>
  </si>
  <si>
    <t>Magyar Vöröskereszt</t>
  </si>
  <si>
    <t>Felhasznált gáz gázdíja (fogyasztás arányos)</t>
  </si>
  <si>
    <t>36.</t>
  </si>
  <si>
    <t>37.</t>
  </si>
  <si>
    <t>38.</t>
  </si>
  <si>
    <t>Egyéb támogatások (távhőtámogatás)</t>
  </si>
  <si>
    <t xml:space="preserve">Szabadka Utcai Óvoda </t>
  </si>
  <si>
    <t>Nők a Nemzet Jövőjéért Egyesület</t>
  </si>
  <si>
    <t>Gépipari Automatizálás Fejlesztésének Alapítványa</t>
  </si>
  <si>
    <t>Kadafalváért Alapítvány</t>
  </si>
  <si>
    <t>Kecskeméti Jazz Alapítvány</t>
  </si>
  <si>
    <t>KLC Közös Torna Sportiskola Látvány-csapatsport</t>
  </si>
  <si>
    <t xml:space="preserve"> </t>
  </si>
  <si>
    <t>Hírös Zöld Energia Kft.</t>
  </si>
  <si>
    <t>Egyéb m.n.s.építés</t>
  </si>
  <si>
    <t>2014. év</t>
  </si>
  <si>
    <t xml:space="preserve">Ars Nova Énekegyüttes </t>
  </si>
  <si>
    <t>Autista Gyermekekért Egyesület</t>
  </si>
  <si>
    <t>Ifjúság úti Óvoda - Alkotópályázat</t>
  </si>
  <si>
    <t>Sikeres Gáspárért Alapítvány</t>
  </si>
  <si>
    <t>Hírös Garabó Nonprofit Kft.</t>
  </si>
  <si>
    <t xml:space="preserve">Széchenyivárosért Egyesület </t>
  </si>
  <si>
    <t>Európa Jövője Egyesület</t>
  </si>
  <si>
    <t>Bács - Kiskun Megyei Levéltár</t>
  </si>
  <si>
    <t>M.Bodon Pál Zeneiskola</t>
  </si>
  <si>
    <t>BMX VB</t>
  </si>
  <si>
    <t>Gyermekekért Plusz Alapítvány - Fekete I. Ált. Isk. alkotópály.</t>
  </si>
  <si>
    <t>Ovidomb Alapítvány</t>
  </si>
  <si>
    <t>RÖPKE Kecskeméti Leány Röplabda csapat</t>
  </si>
  <si>
    <t>Egészségügyi és Szociális Intézmény</t>
  </si>
  <si>
    <t>TH.Közösség Érdekvéd.Egyesülete</t>
  </si>
  <si>
    <t>BKM Tudományos Ismeretterjesztő Társulat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</si>
  <si>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</si>
  <si>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</si>
  <si>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</si>
  <si>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</si>
  <si>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</si>
  <si>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</si>
  <si>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</si>
  <si>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</si>
  <si>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</si>
  <si>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</si>
  <si>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</si>
  <si>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</si>
  <si>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</si>
  <si>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VIII. táblázat</t>
  </si>
  <si>
    <t>Az előző év végén hőközpontokban lekötött teljesítmény és költsége:</t>
  </si>
  <si>
    <t>Elszámolási mérés helyét jelentő hőközpontok/hőfogadók egyéni azonosító jele (technikai kód)</t>
  </si>
  <si>
    <t>Hőközponti/hőfogadói mérés alapján elszámolt díjfizetők száma (db)</t>
  </si>
  <si>
    <t>Egycsöves átfolyós rendszerű díjfizetők száma (db)</t>
  </si>
  <si>
    <t>Lekötött teljesítmény                  (MW)</t>
  </si>
  <si>
    <t>Fűtött légtérfogat (lm3)</t>
  </si>
  <si>
    <t>Éves alapdíj 
(ezer Ft)</t>
  </si>
  <si>
    <t>1001A000</t>
  </si>
  <si>
    <t>1001A010</t>
  </si>
  <si>
    <t>1001A020</t>
  </si>
  <si>
    <t>1001A030</t>
  </si>
  <si>
    <t>1001A040</t>
  </si>
  <si>
    <t>1001A051</t>
  </si>
  <si>
    <t>1001A052</t>
  </si>
  <si>
    <t>1001A053</t>
  </si>
  <si>
    <t>1001A054</t>
  </si>
  <si>
    <t>1001A055</t>
  </si>
  <si>
    <t>1001B060</t>
  </si>
  <si>
    <t>1001C000</t>
  </si>
  <si>
    <t>1001C070</t>
  </si>
  <si>
    <t>1001C071</t>
  </si>
  <si>
    <t>1001C074</t>
  </si>
  <si>
    <t>1001C075</t>
  </si>
  <si>
    <t>1001C080</t>
  </si>
  <si>
    <t>1001T080</t>
  </si>
  <si>
    <t>1003A000</t>
  </si>
  <si>
    <t>1003A010</t>
  </si>
  <si>
    <t>1003A020</t>
  </si>
  <si>
    <t>1003A030</t>
  </si>
  <si>
    <t>1003A040</t>
  </si>
  <si>
    <t>1003A050</t>
  </si>
  <si>
    <t>1003A060</t>
  </si>
  <si>
    <t>1003A070</t>
  </si>
  <si>
    <t>1003A080</t>
  </si>
  <si>
    <t>1003A081</t>
  </si>
  <si>
    <t>1003A082</t>
  </si>
  <si>
    <t>1004A000</t>
  </si>
  <si>
    <t>1004A020</t>
  </si>
  <si>
    <t>1004A030</t>
  </si>
  <si>
    <t>1004A040</t>
  </si>
  <si>
    <t>1004A080</t>
  </si>
  <si>
    <t>1004A090</t>
  </si>
  <si>
    <t>1004A100</t>
  </si>
  <si>
    <t>1004A110</t>
  </si>
  <si>
    <t>1004A120</t>
  </si>
  <si>
    <t>1004A130</t>
  </si>
  <si>
    <t>1004A140</t>
  </si>
  <si>
    <t>1004A150</t>
  </si>
  <si>
    <t>1004A160</t>
  </si>
  <si>
    <t>1004A170</t>
  </si>
  <si>
    <t>1004A180</t>
  </si>
  <si>
    <t>1004A190</t>
  </si>
  <si>
    <t>1005A000</t>
  </si>
  <si>
    <t>1005A010</t>
  </si>
  <si>
    <t>1005A020</t>
  </si>
  <si>
    <t>1005A030</t>
  </si>
  <si>
    <t>1005A040</t>
  </si>
  <si>
    <t>1005A050</t>
  </si>
  <si>
    <t>1005A060</t>
  </si>
  <si>
    <t>1005A070</t>
  </si>
  <si>
    <t>1005B010</t>
  </si>
  <si>
    <t>1005B020</t>
  </si>
  <si>
    <t>1005B030</t>
  </si>
  <si>
    <t>1005B040</t>
  </si>
  <si>
    <t>1005B050</t>
  </si>
  <si>
    <t>1005B060</t>
  </si>
  <si>
    <t>1005B070</t>
  </si>
  <si>
    <t>1005B080</t>
  </si>
  <si>
    <t>1008T020</t>
  </si>
  <si>
    <t>1011A000</t>
  </si>
  <si>
    <t>1011B000</t>
  </si>
  <si>
    <t>1013A000</t>
  </si>
  <si>
    <t>1013A020</t>
  </si>
  <si>
    <t>1013B000</t>
  </si>
  <si>
    <t>1013B010</t>
  </si>
  <si>
    <t>1013T010</t>
  </si>
  <si>
    <t>1013T020</t>
  </si>
  <si>
    <t>1016A000</t>
  </si>
  <si>
    <t>1016B020</t>
  </si>
  <si>
    <t>1016B030</t>
  </si>
  <si>
    <t>1016B040</t>
  </si>
  <si>
    <t>1017A000</t>
  </si>
  <si>
    <t>1019A000</t>
  </si>
  <si>
    <t>1021A000</t>
  </si>
  <si>
    <t>1021A020</t>
  </si>
  <si>
    <t>1021A030</t>
  </si>
  <si>
    <t>1021A040</t>
  </si>
  <si>
    <t>1021A050</t>
  </si>
  <si>
    <t>1021A060</t>
  </si>
  <si>
    <t>1021A070</t>
  </si>
  <si>
    <t>1021A080</t>
  </si>
  <si>
    <t>1021A090</t>
  </si>
  <si>
    <t>1021A100</t>
  </si>
  <si>
    <t>1021A110</t>
  </si>
  <si>
    <t>1021A120</t>
  </si>
  <si>
    <t>1021A130</t>
  </si>
  <si>
    <t>1021A140</t>
  </si>
  <si>
    <t>1021A150</t>
  </si>
  <si>
    <t>1021A160</t>
  </si>
  <si>
    <t>1022A000</t>
  </si>
  <si>
    <t>1022A130</t>
  </si>
  <si>
    <t>1022A140</t>
  </si>
  <si>
    <t>1022A150</t>
  </si>
  <si>
    <t>1022A160</t>
  </si>
  <si>
    <t>1022A170</t>
  </si>
  <si>
    <t>1022A180</t>
  </si>
  <si>
    <t>1022A190</t>
  </si>
  <si>
    <t>1022A200</t>
  </si>
  <si>
    <t>1022T000</t>
  </si>
  <si>
    <t>1022T020</t>
  </si>
  <si>
    <t>1022T040</t>
  </si>
  <si>
    <t>1022T060</t>
  </si>
  <si>
    <t>1022T080</t>
  </si>
  <si>
    <t>1022T100</t>
  </si>
  <si>
    <t>1022T120</t>
  </si>
  <si>
    <t>1023A000</t>
  </si>
  <si>
    <t>1023A010</t>
  </si>
  <si>
    <t>1023A020</t>
  </si>
  <si>
    <t>1023A050</t>
  </si>
  <si>
    <t>1023A060</t>
  </si>
  <si>
    <t>1023A110</t>
  </si>
  <si>
    <t>1023A120</t>
  </si>
  <si>
    <t>1023A130</t>
  </si>
  <si>
    <t>1023A140</t>
  </si>
  <si>
    <t>1023A150</t>
  </si>
  <si>
    <t>1023A160</t>
  </si>
  <si>
    <t>1023T000</t>
  </si>
  <si>
    <t>1023T040</t>
  </si>
  <si>
    <t>1023T080</t>
  </si>
  <si>
    <t>1023T100</t>
  </si>
  <si>
    <t>1024A000</t>
  </si>
  <si>
    <t>1024A010</t>
  </si>
  <si>
    <t>1024A020</t>
  </si>
  <si>
    <t>1024A030</t>
  </si>
  <si>
    <t>1024A040</t>
  </si>
  <si>
    <t>1024A050</t>
  </si>
  <si>
    <t>1024A060</t>
  </si>
  <si>
    <t>1024A070</t>
  </si>
  <si>
    <t>1024A080</t>
  </si>
  <si>
    <t>1024A090</t>
  </si>
  <si>
    <t>1024A100</t>
  </si>
  <si>
    <t>1024A110</t>
  </si>
  <si>
    <t>1024A120</t>
  </si>
  <si>
    <t>1024A130</t>
  </si>
  <si>
    <t>1024A140</t>
  </si>
  <si>
    <t>1024A150</t>
  </si>
  <si>
    <t>1024A160</t>
  </si>
  <si>
    <t>1024A170</t>
  </si>
  <si>
    <t>1025A000</t>
  </si>
  <si>
    <t>1025A010</t>
  </si>
  <si>
    <t>1025A015</t>
  </si>
  <si>
    <t>1025A020</t>
  </si>
  <si>
    <t>1025A030</t>
  </si>
  <si>
    <t>1025A040</t>
  </si>
  <si>
    <t>1025A050</t>
  </si>
  <si>
    <t>1025A031</t>
  </si>
  <si>
    <t>1025A060</t>
  </si>
  <si>
    <t>1025A070</t>
  </si>
  <si>
    <t>1025A080</t>
  </si>
  <si>
    <t>1025A090</t>
  </si>
  <si>
    <t>1025A100</t>
  </si>
  <si>
    <t>1025A110</t>
  </si>
  <si>
    <t>1025A120</t>
  </si>
  <si>
    <t>1025A130</t>
  </si>
  <si>
    <t>1025A140</t>
  </si>
  <si>
    <t>1025A150</t>
  </si>
  <si>
    <t>1025A151</t>
  </si>
  <si>
    <t>1025A152</t>
  </si>
  <si>
    <t>1025A153</t>
  </si>
  <si>
    <t>1025A154</t>
  </si>
  <si>
    <t>1025A155</t>
  </si>
  <si>
    <t>1025T031</t>
  </si>
  <si>
    <t>1025T120</t>
  </si>
  <si>
    <t>1027A000</t>
  </si>
  <si>
    <t>1027B000</t>
  </si>
  <si>
    <t>1028A000</t>
  </si>
  <si>
    <t>1028A010</t>
  </si>
  <si>
    <t>1028A020</t>
  </si>
  <si>
    <t>1028A030</t>
  </si>
  <si>
    <t>1028A040</t>
  </si>
  <si>
    <t>1028A050</t>
  </si>
  <si>
    <t>1028A060</t>
  </si>
  <si>
    <t>1028A070</t>
  </si>
  <si>
    <t>1028A080</t>
  </si>
  <si>
    <t>1028A090</t>
  </si>
  <si>
    <t>1028A100</t>
  </si>
  <si>
    <t>1028A120</t>
  </si>
  <si>
    <t>1028A130</t>
  </si>
  <si>
    <t>1028A140</t>
  </si>
  <si>
    <t>1028A150</t>
  </si>
  <si>
    <t>1028A160</t>
  </si>
  <si>
    <t>1028A170</t>
  </si>
  <si>
    <t>1028A180</t>
  </si>
  <si>
    <t>1028A190</t>
  </si>
  <si>
    <t>1028A200</t>
  </si>
  <si>
    <t>1028A210</t>
  </si>
  <si>
    <t>1028A220</t>
  </si>
  <si>
    <t>1028T070</t>
  </si>
  <si>
    <t>1030A000</t>
  </si>
  <si>
    <t>1030A010</t>
  </si>
  <si>
    <t>1030A020</t>
  </si>
  <si>
    <t>1031A000</t>
  </si>
  <si>
    <t>1031A010</t>
  </si>
  <si>
    <t>1031A020</t>
  </si>
  <si>
    <t>1032A000</t>
  </si>
  <si>
    <t>1032A010</t>
  </si>
  <si>
    <t>1032A020</t>
  </si>
  <si>
    <t>1033A000</t>
  </si>
  <si>
    <t>1033A010</t>
  </si>
  <si>
    <t>1033A020</t>
  </si>
  <si>
    <t>1034A000</t>
  </si>
  <si>
    <t>1034A010</t>
  </si>
  <si>
    <t>1034A020</t>
  </si>
  <si>
    <t>1035A000</t>
  </si>
  <si>
    <t>1035A010</t>
  </si>
  <si>
    <t>1035A020</t>
  </si>
  <si>
    <t>1036A000</t>
  </si>
  <si>
    <t>1036A010</t>
  </si>
  <si>
    <t>1036A020</t>
  </si>
  <si>
    <t>1037A000</t>
  </si>
  <si>
    <t>1037A010</t>
  </si>
  <si>
    <t>1037A020</t>
  </si>
  <si>
    <t>1038A000</t>
  </si>
  <si>
    <t>1038A010</t>
  </si>
  <si>
    <t>1038A020</t>
  </si>
  <si>
    <t>1039A000</t>
  </si>
  <si>
    <t>1040A000</t>
  </si>
  <si>
    <t>1049A000</t>
  </si>
  <si>
    <t>1050A000</t>
  </si>
  <si>
    <t>1051A000</t>
  </si>
  <si>
    <t>1051A010</t>
  </si>
  <si>
    <t>1051A020</t>
  </si>
  <si>
    <t>1052A000</t>
  </si>
  <si>
    <t>1053A000</t>
  </si>
  <si>
    <t>1054A000</t>
  </si>
  <si>
    <t>1055A000</t>
  </si>
  <si>
    <t>1057A000</t>
  </si>
  <si>
    <t>1058A000</t>
  </si>
  <si>
    <t>1059A000</t>
  </si>
  <si>
    <t>1060A000</t>
  </si>
  <si>
    <t>1061A000</t>
  </si>
  <si>
    <t>1062A000</t>
  </si>
  <si>
    <t>1063A000</t>
  </si>
  <si>
    <t>1064A000</t>
  </si>
  <si>
    <t>1065A000</t>
  </si>
  <si>
    <t>1066A000</t>
  </si>
  <si>
    <t>1067A000</t>
  </si>
  <si>
    <t>1068A000</t>
  </si>
  <si>
    <t>1080A000</t>
  </si>
  <si>
    <t>1081A000</t>
  </si>
  <si>
    <t>1082A000</t>
  </si>
  <si>
    <t>1084A000</t>
  </si>
  <si>
    <t>1085A000</t>
  </si>
  <si>
    <t>1089A000</t>
  </si>
  <si>
    <t>1090A000</t>
  </si>
  <si>
    <t>1090B001</t>
  </si>
  <si>
    <t>1091A000</t>
  </si>
  <si>
    <t>1200A000</t>
  </si>
  <si>
    <t>2001A000</t>
  </si>
  <si>
    <t>2001A010</t>
  </si>
  <si>
    <t>2001A020</t>
  </si>
  <si>
    <t>2001A030</t>
  </si>
  <si>
    <t>2001A040</t>
  </si>
  <si>
    <t>2001A050</t>
  </si>
  <si>
    <t>2001A060</t>
  </si>
  <si>
    <t>2001A070</t>
  </si>
  <si>
    <t>2001A080</t>
  </si>
  <si>
    <t>2001A090</t>
  </si>
  <si>
    <t>2001A100</t>
  </si>
  <si>
    <t>2001A110</t>
  </si>
  <si>
    <t>2001A120</t>
  </si>
  <si>
    <t>2001A170</t>
  </si>
  <si>
    <t>2001A180</t>
  </si>
  <si>
    <t>2001A190</t>
  </si>
  <si>
    <t>2001A200</t>
  </si>
  <si>
    <t>2001T150</t>
  </si>
  <si>
    <t>2002A000</t>
  </si>
  <si>
    <t>2002A010</t>
  </si>
  <si>
    <t>2002A020</t>
  </si>
  <si>
    <t>2002A030</t>
  </si>
  <si>
    <t>2002A040</t>
  </si>
  <si>
    <t>2002A050</t>
  </si>
  <si>
    <t>2002A060</t>
  </si>
  <si>
    <t>2002A070</t>
  </si>
  <si>
    <t>2002A090</t>
  </si>
  <si>
    <t>2002A100</t>
  </si>
  <si>
    <t>2002A110</t>
  </si>
  <si>
    <t>2002A120</t>
  </si>
  <si>
    <t>2003A000</t>
  </si>
  <si>
    <t>2003A010</t>
  </si>
  <si>
    <t>2003A020</t>
  </si>
  <si>
    <t>2003A030</t>
  </si>
  <si>
    <t>2003A040</t>
  </si>
  <si>
    <t>2003B011</t>
  </si>
  <si>
    <t>2003B040</t>
  </si>
  <si>
    <t>2003B050</t>
  </si>
  <si>
    <t>2003B060</t>
  </si>
  <si>
    <t>2003B061</t>
  </si>
  <si>
    <t>2003B062</t>
  </si>
  <si>
    <t>2003B063</t>
  </si>
  <si>
    <t>2003T030</t>
  </si>
  <si>
    <t>2006A000</t>
  </si>
  <si>
    <t>2006A010</t>
  </si>
  <si>
    <t>2006A020</t>
  </si>
  <si>
    <t>2006A030</t>
  </si>
  <si>
    <t>2006A040</t>
  </si>
  <si>
    <t>2006A050</t>
  </si>
  <si>
    <t>2006B040</t>
  </si>
  <si>
    <t>2006B060</t>
  </si>
  <si>
    <t>2006B061</t>
  </si>
  <si>
    <t>2007A000</t>
  </si>
  <si>
    <t>2007B000</t>
  </si>
  <si>
    <t>2008A000</t>
  </si>
  <si>
    <t>2008B000</t>
  </si>
  <si>
    <t>2009A000</t>
  </si>
  <si>
    <t>2010A000</t>
  </si>
  <si>
    <t>2011A000</t>
  </si>
  <si>
    <t>2012A000</t>
  </si>
  <si>
    <t>2012B000</t>
  </si>
  <si>
    <t>2012B001</t>
  </si>
  <si>
    <t>2013A000</t>
  </si>
  <si>
    <t>2013B000</t>
  </si>
  <si>
    <t>2014A000</t>
  </si>
  <si>
    <t>2015A000</t>
  </si>
  <si>
    <t>2015T000</t>
  </si>
  <si>
    <t>2016A000</t>
  </si>
  <si>
    <t>2017A000</t>
  </si>
  <si>
    <t>2022A000</t>
  </si>
  <si>
    <t>2026A000</t>
  </si>
  <si>
    <t>2027A000</t>
  </si>
  <si>
    <t>2028A000</t>
  </si>
  <si>
    <t>2029A000</t>
  </si>
  <si>
    <t>2030A000</t>
  </si>
  <si>
    <t>2030A010</t>
  </si>
  <si>
    <t>2030A020</t>
  </si>
  <si>
    <t>2030A030</t>
  </si>
  <si>
    <t>2030A040</t>
  </si>
  <si>
    <t>2030A050</t>
  </si>
  <si>
    <t>2030A060</t>
  </si>
  <si>
    <t>2030A070</t>
  </si>
  <si>
    <t>2030A071</t>
  </si>
  <si>
    <t>2030B080</t>
  </si>
  <si>
    <t>2031A000</t>
  </si>
  <si>
    <t>2032A000</t>
  </si>
  <si>
    <t>2033A000</t>
  </si>
  <si>
    <t>2034A000</t>
  </si>
  <si>
    <t>2035A000</t>
  </si>
  <si>
    <t>2036A000</t>
  </si>
  <si>
    <t>2037A000</t>
  </si>
  <si>
    <t>2038A000</t>
  </si>
  <si>
    <t>2039A000</t>
  </si>
  <si>
    <t>2040A000</t>
  </si>
  <si>
    <t>2041A000</t>
  </si>
  <si>
    <t>2042A000</t>
  </si>
  <si>
    <t>2043A000</t>
  </si>
  <si>
    <t>2044A000</t>
  </si>
  <si>
    <t>2045A000</t>
  </si>
  <si>
    <t>2045A001</t>
  </si>
  <si>
    <t>2046A000</t>
  </si>
  <si>
    <t>2047A000</t>
  </si>
  <si>
    <t>2048A000</t>
  </si>
  <si>
    <t>2058A000</t>
  </si>
  <si>
    <t>2058B010</t>
  </si>
  <si>
    <t>2058B020</t>
  </si>
  <si>
    <t>2058B021</t>
  </si>
  <si>
    <t>2058B022</t>
  </si>
  <si>
    <t>2058B023</t>
  </si>
  <si>
    <t>2058B024</t>
  </si>
  <si>
    <t>2058B025</t>
  </si>
  <si>
    <t>2058C000</t>
  </si>
  <si>
    <t>2058D000</t>
  </si>
  <si>
    <t>2059A000</t>
  </si>
  <si>
    <t>2060A000</t>
  </si>
  <si>
    <t>2060A010</t>
  </si>
  <si>
    <t>2060B020</t>
  </si>
  <si>
    <t>2060B021</t>
  </si>
  <si>
    <t>2060B022</t>
  </si>
  <si>
    <t>2060B023</t>
  </si>
  <si>
    <t>2060B024</t>
  </si>
  <si>
    <t>2060B025</t>
  </si>
  <si>
    <t>2060B026</t>
  </si>
  <si>
    <t>2060B028</t>
  </si>
  <si>
    <t>2060B029</t>
  </si>
  <si>
    <t>2060B122</t>
  </si>
  <si>
    <t>2061A000</t>
  </si>
  <si>
    <t>2061A001</t>
  </si>
  <si>
    <t>2061A002</t>
  </si>
  <si>
    <t>2061B010</t>
  </si>
  <si>
    <t>2061B020</t>
  </si>
  <si>
    <t>2061B030</t>
  </si>
  <si>
    <t>2061B040</t>
  </si>
  <si>
    <t>2062A000</t>
  </si>
  <si>
    <t>2063A000</t>
  </si>
  <si>
    <t>2063A010</t>
  </si>
  <si>
    <t>2063A020</t>
  </si>
  <si>
    <t>2063A030</t>
  </si>
  <si>
    <t>2063A040</t>
  </si>
  <si>
    <t>2063A050</t>
  </si>
  <si>
    <t>2063A060</t>
  </si>
  <si>
    <t>2063A070</t>
  </si>
  <si>
    <t>2063A080</t>
  </si>
  <si>
    <t>2063A090</t>
  </si>
  <si>
    <t>2063A100</t>
  </si>
  <si>
    <t>2063A110</t>
  </si>
  <si>
    <t>2063A120</t>
  </si>
  <si>
    <t>2063A130</t>
  </si>
  <si>
    <t>2063A140</t>
  </si>
  <si>
    <t>2063A150</t>
  </si>
  <si>
    <t>2063A160</t>
  </si>
  <si>
    <t>2063A170</t>
  </si>
  <si>
    <t>2063A180</t>
  </si>
  <si>
    <t>2063A190</t>
  </si>
  <si>
    <t>2063A200</t>
  </si>
  <si>
    <t>2063A210</t>
  </si>
  <si>
    <t>2063A220</t>
  </si>
  <si>
    <t>2063A230</t>
  </si>
  <si>
    <t>2063A240</t>
  </si>
  <si>
    <t>2063A250</t>
  </si>
  <si>
    <t>2063A260</t>
  </si>
  <si>
    <t>2063A270</t>
  </si>
  <si>
    <t>2063A280</t>
  </si>
  <si>
    <t>2063A290</t>
  </si>
  <si>
    <t>2063A300</t>
  </si>
  <si>
    <t>2063A310</t>
  </si>
  <si>
    <t>2063A320</t>
  </si>
  <si>
    <t>2063A330</t>
  </si>
  <si>
    <t>2063A340</t>
  </si>
  <si>
    <t>2063A350</t>
  </si>
  <si>
    <t>2063A360</t>
  </si>
  <si>
    <t>2063A370</t>
  </si>
  <si>
    <t>2063A380</t>
  </si>
  <si>
    <t>2063A390</t>
  </si>
  <si>
    <t>2063A400</t>
  </si>
  <si>
    <t>2063A410</t>
  </si>
  <si>
    <t>2064A000</t>
  </si>
  <si>
    <t>2065A000</t>
  </si>
  <si>
    <t>2066A000</t>
  </si>
  <si>
    <t>2067A000</t>
  </si>
  <si>
    <t>2068A000</t>
  </si>
  <si>
    <t>2069A000</t>
  </si>
  <si>
    <t>2071A000</t>
  </si>
  <si>
    <t>2073A000</t>
  </si>
  <si>
    <t>2074A000</t>
  </si>
  <si>
    <t>2075A000</t>
  </si>
  <si>
    <t>2076A000</t>
  </si>
  <si>
    <t>2077A000</t>
  </si>
  <si>
    <t>2078A000</t>
  </si>
  <si>
    <t>2078A001</t>
  </si>
  <si>
    <t>2078A002</t>
  </si>
  <si>
    <t>2078A003</t>
  </si>
  <si>
    <t>2078A004</t>
  </si>
  <si>
    <t>2092A000</t>
  </si>
  <si>
    <t>2092B000</t>
  </si>
  <si>
    <t>2093A000</t>
  </si>
  <si>
    <t>2093A100</t>
  </si>
  <si>
    <t>2094A000</t>
  </si>
  <si>
    <t>2095A000</t>
  </si>
  <si>
    <t>2096A000</t>
  </si>
  <si>
    <t>2097A000</t>
  </si>
  <si>
    <t>Mindösszesen</t>
  </si>
  <si>
    <t>IX. táblázat</t>
  </si>
  <si>
    <t>X. táblázat</t>
  </si>
  <si>
    <t>Az előző évben az elszámolási mérések helyét jelentő hőközpontokban elszámolt fogyasztás:</t>
  </si>
  <si>
    <t>Hőközpont egyéni azonosító jele</t>
  </si>
  <si>
    <t>Teljes elszámolt hő felhasználás (GJ)</t>
  </si>
  <si>
    <t>Elszámolt fűtési célú hő felhasználás     (GJ)</t>
  </si>
  <si>
    <t>Fűtéshez felhasznált 1 légköbméter átlagos hőmennyiség (MJ/légköbméter/év)</t>
  </si>
  <si>
    <t>Fűtési költségmegosztó (vagy mérő) alapján elszámolt díjfizetők száma (db)</t>
  </si>
  <si>
    <t>Melegvíz költségmegosztó (vagy mérő) alapján elszámolt díjfizetők száma (db)</t>
  </si>
  <si>
    <t>XI. táblázat</t>
  </si>
  <si>
    <t>Az előző évben az elszámolási mérések helyét jelentő hőközpontokban elszámolt fogyasztás költsége:</t>
  </si>
  <si>
    <t>Fűtési napok száma (db)</t>
  </si>
  <si>
    <t>Felhasználó által igényelt épület hőmérséklet</t>
  </si>
  <si>
    <t>Díjfizetők fogyasztás mértéke alapján fizetett teljes költsége (ezer Ft)</t>
  </si>
  <si>
    <t>Egy díjfizető átlagos, fogyasztás mértékétől függő költsége (ezer Ft)</t>
  </si>
  <si>
    <t>Egy díjfizető átlagos állandó költsége (ezer Ft)</t>
  </si>
  <si>
    <t>1008A000</t>
  </si>
  <si>
    <t>FOGÓDZÓ Gyermeksegélyezési Egyesület</t>
  </si>
  <si>
    <t>Sorszám</t>
  </si>
  <si>
    <t>2015. év</t>
  </si>
  <si>
    <t>Széchenyivárosi Közösségépítő Egyes.</t>
  </si>
  <si>
    <t>Mosolygó Szemekért Alapítvány</t>
  </si>
  <si>
    <t>Országos Mentőszolgálat</t>
  </si>
  <si>
    <t>4/c osztály támogatása Mátyás ki</t>
  </si>
  <si>
    <t>3/i osztály támogatása Vásárhely</t>
  </si>
  <si>
    <t>Ált. Iskola támogatása benyújt.</t>
  </si>
  <si>
    <t>Kacsa csoport támogatása Árpádvá</t>
  </si>
  <si>
    <t>Piarista Ált. Isk. támogatása</t>
  </si>
  <si>
    <t>Piarista Gimnázium 9/c osztály</t>
  </si>
  <si>
    <t>Kamilla csoport támogatása</t>
  </si>
  <si>
    <t>4/b osztály támogatása Lánchíd u</t>
  </si>
  <si>
    <t>JövőnkÚrt Alapfokú MűvÚszeti Isk</t>
  </si>
  <si>
    <t>6/a osztály támogatása</t>
  </si>
  <si>
    <t>Pálmácska Óvoda Bárányka csoport</t>
  </si>
  <si>
    <t>II.Rákóczi F. Ált.Isk.támogatás</t>
  </si>
  <si>
    <t>Városi Szociáls Közalap. támogatás</t>
  </si>
  <si>
    <t>Kecskeméti Nyugdíjas Klub</t>
  </si>
  <si>
    <t>Máltai Szeretetszolgálat</t>
  </si>
  <si>
    <t>H-Média Produkciós Szolg. Bt</t>
  </si>
  <si>
    <t>Wojtyla Ház Nonprofit Kft.</t>
  </si>
  <si>
    <t>Kecskemét Alsószéktóért Egyesület</t>
  </si>
  <si>
    <t>Városi Szociális Közalapítvány</t>
  </si>
  <si>
    <t>Lurkó Diáksegítő Alapítvány</t>
  </si>
  <si>
    <t>Kecskeméti Katona József Színház</t>
  </si>
  <si>
    <t>Kecskeméti Sport Iskola</t>
  </si>
  <si>
    <t>2003A051</t>
  </si>
  <si>
    <t>2034D000</t>
  </si>
  <si>
    <t>1 1 3 7 4 9 5 4 - 3 5 3 0 - 1 1 3 - 0 3</t>
  </si>
  <si>
    <t>Statisztikai számjel</t>
  </si>
  <si>
    <t>0 3 - 0 9 - 1 0 4 0 0 5</t>
  </si>
  <si>
    <t>Cégjegyzék száma</t>
  </si>
  <si>
    <t>2015. éves  mérleg</t>
  </si>
  <si>
    <t>MÉRLEG Eszközök (aktívák)</t>
  </si>
  <si>
    <t>adatok E Ft-ban</t>
  </si>
  <si>
    <t>Sor-</t>
  </si>
  <si>
    <t>A tétel megnevezése</t>
  </si>
  <si>
    <t>Előző év  
2014.</t>
  </si>
  <si>
    <t>Előző évek</t>
  </si>
  <si>
    <t>Tény
2015.</t>
  </si>
  <si>
    <t>Index %</t>
  </si>
  <si>
    <t>szám</t>
  </si>
  <si>
    <t>korrekciója</t>
  </si>
  <si>
    <t>bázishoz</t>
  </si>
  <si>
    <t>a</t>
  </si>
  <si>
    <t>b</t>
  </si>
  <si>
    <t>c</t>
  </si>
  <si>
    <t>d</t>
  </si>
  <si>
    <t>e</t>
  </si>
  <si>
    <t>f</t>
  </si>
  <si>
    <t>01.</t>
  </si>
  <si>
    <t>A. Befektetett eszközök (02. + 10. + 17. sorok)</t>
  </si>
  <si>
    <t>02.</t>
  </si>
  <si>
    <t>I. IMMATERIÁLIS JAVAK (03. - 09. sorok)</t>
  </si>
  <si>
    <t>03.</t>
  </si>
  <si>
    <t xml:space="preserve">   Alapítás-átszervezés aktivált értéke</t>
  </si>
  <si>
    <t>04.</t>
  </si>
  <si>
    <t xml:space="preserve">   Kísérleti fejlesztés aktivált értéke</t>
  </si>
  <si>
    <t>05.</t>
  </si>
  <si>
    <t xml:space="preserve">   Vagyoni értékű jogok</t>
  </si>
  <si>
    <t>06.</t>
  </si>
  <si>
    <t xml:space="preserve">   Szellemi termékek</t>
  </si>
  <si>
    <t>0</t>
  </si>
  <si>
    <t>07.</t>
  </si>
  <si>
    <t xml:space="preserve">   Üzleti vagy cégérték</t>
  </si>
  <si>
    <t>08.</t>
  </si>
  <si>
    <t xml:space="preserve">   Immateriális javakra adott előlegek</t>
  </si>
  <si>
    <t>09.</t>
  </si>
  <si>
    <t xml:space="preserve">   Immateriális javak értékhelyesbítése</t>
  </si>
  <si>
    <t>II. TÁRGYI ESZKÖZÖK (11. - 16. sorok)</t>
  </si>
  <si>
    <t xml:space="preserve">   Ingatlanok és kapcsolódó  vagyoni értékű jogok</t>
  </si>
  <si>
    <t xml:space="preserve">   Műszaki berendezések, gépek, járművek</t>
  </si>
  <si>
    <t xml:space="preserve">   Egyéb berendezések, felszerelések, járművek</t>
  </si>
  <si>
    <t xml:space="preserve">   Beruházások, felújítások (befejezetlen)</t>
  </si>
  <si>
    <t xml:space="preserve">   Beruházásokra adott előlegek</t>
  </si>
  <si>
    <t xml:space="preserve">   Tárgyi eszközök értékhelyesbítése</t>
  </si>
  <si>
    <t>III. BEFEKTETETT PÉNZÜGYI ESZKÖZÖK    (18. - 23. sorok)</t>
  </si>
  <si>
    <t xml:space="preserve">   Tartós részesedés kapcsolt vállalkozásban</t>
  </si>
  <si>
    <t xml:space="preserve">   Tartósan adott kölcsön kapcsolt vállalkozásban</t>
  </si>
  <si>
    <t xml:space="preserve">   Egyéb tartós részesedés</t>
  </si>
  <si>
    <t xml:space="preserve">   Egyéb tartósan adott kölcsön</t>
  </si>
  <si>
    <t xml:space="preserve">   Tartós hitelviszonyt megtestesítő értékpapír</t>
  </si>
  <si>
    <t xml:space="preserve">   Befektetett pénzügyi eszközök értékhelyesbítése</t>
  </si>
  <si>
    <t>B. Forgóeszközök (25. + 31. + 36. + 41. sorok)</t>
  </si>
  <si>
    <t>I. KÉSZLETEK (26. - 30. sorok)</t>
  </si>
  <si>
    <t xml:space="preserve">   Anyagok</t>
  </si>
  <si>
    <t xml:space="preserve">   Befejezetlen termelés és félkész termékek</t>
  </si>
  <si>
    <t xml:space="preserve">   Késztermékek</t>
  </si>
  <si>
    <t xml:space="preserve">   Áruk</t>
  </si>
  <si>
    <t xml:space="preserve">   Készletekre adott előlegek</t>
  </si>
  <si>
    <t>II. KÖVETELÉSEK (32. - 35. sorok)</t>
  </si>
  <si>
    <t xml:space="preserve">   Követelések áruszállításból és szolgáltatásokból  (vevők)</t>
  </si>
  <si>
    <t xml:space="preserve">   Követelések kapcsolt vállalkozással szemben</t>
  </si>
  <si>
    <t xml:space="preserve">   Váltókövetelések</t>
  </si>
  <si>
    <t xml:space="preserve">   Egyéb követelések</t>
  </si>
  <si>
    <t>III. ÉRTÉKPAPÍROK (37. - 40. sorok)</t>
  </si>
  <si>
    <t xml:space="preserve">   Részesedés kapcsolt vállalkozásban</t>
  </si>
  <si>
    <t xml:space="preserve">   Egyéb részesedés</t>
  </si>
  <si>
    <t xml:space="preserve">   Saját részvények, saját üzletrészek,</t>
  </si>
  <si>
    <t xml:space="preserve">   Forgatási célú hitelviszonyt megtestesítő értékpapírok</t>
  </si>
  <si>
    <t>IV. PÉNZESZKÖZÖK (42. - 43. sorok)</t>
  </si>
  <si>
    <t xml:space="preserve">   Pénztár, csekkek</t>
  </si>
  <si>
    <t xml:space="preserve">   Bankbetétek</t>
  </si>
  <si>
    <t>C. Aktív időbeli elhatárolások  (45 - 47. sorok)</t>
  </si>
  <si>
    <t xml:space="preserve">   Bevételek aktív időbeli elhatárolása</t>
  </si>
  <si>
    <t xml:space="preserve">   Költségek, ráfordítások időbeli elhatárolása</t>
  </si>
  <si>
    <t xml:space="preserve">   Halasztott ráfordítások</t>
  </si>
  <si>
    <t>ESZKÖZÖK, (AKTÍVÁK) ÖSSZESEN</t>
  </si>
  <si>
    <t xml:space="preserve">   (01. + 24. + 44. sorok)</t>
  </si>
  <si>
    <t>Horváth Attila
ügyvezető igazgató</t>
  </si>
  <si>
    <t>Kecskemét, 2016.02.28.</t>
  </si>
  <si>
    <t>MÉRLEG Források (passzívák)</t>
  </si>
  <si>
    <t>Sor-
szám</t>
  </si>
  <si>
    <t>Index %
bázishoz</t>
  </si>
  <si>
    <t xml:space="preserve">D. Saját tőke  (50. + 52. + 53. + 54. + 55. + 56 + 57. sorok)      </t>
  </si>
  <si>
    <t>I. JEGYZETT TŐKE</t>
  </si>
  <si>
    <t>I/a. Ebből: visszavásárolt  tulajdonosi részesedés</t>
  </si>
  <si>
    <t xml:space="preserve">                  névértéken</t>
  </si>
  <si>
    <t>52.</t>
  </si>
  <si>
    <t>II.JEGYZETT, DE MÉG BE NEM FIZETETT TŐKE (-)</t>
  </si>
  <si>
    <t>53.</t>
  </si>
  <si>
    <t>III. TŐKETARTALÉK</t>
  </si>
  <si>
    <t>54.</t>
  </si>
  <si>
    <t>IV. EREDMÉNYTARTALÉK</t>
  </si>
  <si>
    <t>55.</t>
  </si>
  <si>
    <t>V. LEKÖTÖTT TARTALÉK</t>
  </si>
  <si>
    <t>56.</t>
  </si>
  <si>
    <t>VI.ÉRTÉKELÉSI TARTALÉK</t>
  </si>
  <si>
    <t>57.</t>
  </si>
  <si>
    <t>VII.MÉRLEG SZERINTI EREDMÉNY</t>
  </si>
  <si>
    <t>58.</t>
  </si>
  <si>
    <t>E. Céltartalékok (59.- 61. sorok)</t>
  </si>
  <si>
    <t>59.</t>
  </si>
  <si>
    <t xml:space="preserve">   Céltartalék a várható kötelezettségekre</t>
  </si>
  <si>
    <t>60.</t>
  </si>
  <si>
    <t xml:space="preserve">   Céltartalék a jövőbeni költségekre</t>
  </si>
  <si>
    <t>61.</t>
  </si>
  <si>
    <t xml:space="preserve">   Egyéb céltartalék</t>
  </si>
  <si>
    <t>62.</t>
  </si>
  <si>
    <t>F. Kötelezettségek   (63. + 66. +74. sorok)</t>
  </si>
  <si>
    <t>63.</t>
  </si>
  <si>
    <t>I.  HÁTRASOROLT KÖTELEZETTSÉGEK (alárendelt kölcsöntőke)
    (64. - 65. sorok)</t>
  </si>
  <si>
    <t>64.</t>
  </si>
  <si>
    <t xml:space="preserve">   Hátrasorolt kötelezettségek kapcsolt vállalkozással szemben</t>
  </si>
  <si>
    <t>65.</t>
  </si>
  <si>
    <t xml:space="preserve">   Hátrasorolt  kötelezettségek egyéb gazdálkodóval szemben</t>
  </si>
  <si>
    <t>66.</t>
  </si>
  <si>
    <t>II. HOSSZÚ LEJÁRATÚ KÖTELEZETTSÉGEK  (67. -73. sorok)</t>
  </si>
  <si>
    <t>67.</t>
  </si>
  <si>
    <t xml:space="preserve">   Hosszú lejáratra kapott kölcsönök</t>
  </si>
  <si>
    <t>68.</t>
  </si>
  <si>
    <t xml:space="preserve">   Átváltoztatható kötvények</t>
  </si>
  <si>
    <t>69.</t>
  </si>
  <si>
    <t xml:space="preserve">   Tartozások kötvénykibocsátásból</t>
  </si>
  <si>
    <t>70.</t>
  </si>
  <si>
    <t xml:space="preserve">   Beruházási és fejlesztési hitelek</t>
  </si>
  <si>
    <t>71.</t>
  </si>
  <si>
    <t xml:space="preserve">   Egyéb hosszúlejáratú hitelek </t>
  </si>
  <si>
    <t>72.</t>
  </si>
  <si>
    <t xml:space="preserve">   Tartós kötelezettségek kapcsolt vállalkozással szemben</t>
  </si>
  <si>
    <t>73.</t>
  </si>
  <si>
    <t xml:space="preserve">   Egyéb hosszú lejáratú kötelezettségek</t>
  </si>
  <si>
    <t>74.</t>
  </si>
  <si>
    <t>III. RÖVID LEJÁRATÚ KÖTELEZETTSÉGEK    (75.  - 82. sorok)</t>
  </si>
  <si>
    <t>75.</t>
  </si>
  <si>
    <t xml:space="preserve">   Rövid lejáratú kölcsönök</t>
  </si>
  <si>
    <t>76.</t>
  </si>
  <si>
    <t xml:space="preserve">     - ebből: az átváltoztatható kötvények</t>
  </si>
  <si>
    <t>77.</t>
  </si>
  <si>
    <t xml:space="preserve">   Rövid lejáratú hitelek</t>
  </si>
  <si>
    <t>78.</t>
  </si>
  <si>
    <t xml:space="preserve">   Vevőktől kapott előlegek</t>
  </si>
  <si>
    <t>79.</t>
  </si>
  <si>
    <t xml:space="preserve">   Kötelezettségek áruszolgáltatásból és szolgáltatásból
   (szállítók)</t>
  </si>
  <si>
    <t>80.</t>
  </si>
  <si>
    <t xml:space="preserve">   Váltótartozások       </t>
  </si>
  <si>
    <t>81.</t>
  </si>
  <si>
    <t xml:space="preserve">   Rövid lejáratú kötelezettségek kapcsolt vállalkozással szemben</t>
  </si>
  <si>
    <t>82.</t>
  </si>
  <si>
    <t xml:space="preserve">   Egyéb rövid lejáratú kötelezettségek</t>
  </si>
  <si>
    <t>83.</t>
  </si>
  <si>
    <t>G. Passzív időbeli elhatárolások   (84. - 86. sorok)</t>
  </si>
  <si>
    <t>84.</t>
  </si>
  <si>
    <t xml:space="preserve">   Bevételek paszív időbeli elhatárolása</t>
  </si>
  <si>
    <t>85.</t>
  </si>
  <si>
    <t xml:space="preserve">   Költségek, ráfordítások passzív időbeli elhatárolása</t>
  </si>
  <si>
    <t>86.</t>
  </si>
  <si>
    <t xml:space="preserve">   Halasztott bevételek</t>
  </si>
  <si>
    <t>87.</t>
  </si>
  <si>
    <t>FORRÁSOK (PASSZÍVÁK) ÖSSZESEN
(49. + 58. + 62. + 83. sorok)</t>
  </si>
  <si>
    <t>Kecskemét, 2016. 02. 28.</t>
  </si>
  <si>
    <t>Eredménykimutatás  2015. év</t>
  </si>
  <si>
    <t>(Összköltség eljárással)</t>
  </si>
  <si>
    <t xml:space="preserve">  </t>
  </si>
  <si>
    <t>Tétel-
szám</t>
  </si>
  <si>
    <t>Tétel megnevezése</t>
  </si>
  <si>
    <t xml:space="preserve">Előző év  
2014. </t>
  </si>
  <si>
    <t>Előző évek korrekciója</t>
  </si>
  <si>
    <t>Belföldi értékesítés nettó árbevétele</t>
  </si>
  <si>
    <t>Export értékesítés nettó árbevétele</t>
  </si>
  <si>
    <t>I.</t>
  </si>
  <si>
    <t>Értékesítés nettó árbevétele (01. + 02.)</t>
  </si>
  <si>
    <t>Saját termelésű készletek állományváltozása</t>
  </si>
  <si>
    <t>Saját előállítású eszközök aktivált értéke</t>
  </si>
  <si>
    <t>II.</t>
  </si>
  <si>
    <t>Aktivált saját teljesítmények értéke (± 03. + 04.)</t>
  </si>
  <si>
    <t>III.</t>
  </si>
  <si>
    <t>Egyéb bevételek</t>
  </si>
  <si>
    <t>III/a.</t>
  </si>
  <si>
    <t>Ebből: visszaírt értékvesztés</t>
  </si>
  <si>
    <t>Anyag- és energiaköltség</t>
  </si>
  <si>
    <t>Igénybe vett  szolgáltatások értéke</t>
  </si>
  <si>
    <t>Egyéb szolgáltatások értéke</t>
  </si>
  <si>
    <t>Eladott áruk beszerzési értéke</t>
  </si>
  <si>
    <t>Eladott (közvetített) szolgáltatások értéke</t>
  </si>
  <si>
    <t>IV.</t>
  </si>
  <si>
    <t>Anyagjellegű ráfordítások (05. + 06. + 07. + 08. + 09.)</t>
  </si>
  <si>
    <t xml:space="preserve">10.  </t>
  </si>
  <si>
    <t>Bérköltség</t>
  </si>
  <si>
    <t xml:space="preserve">11.  </t>
  </si>
  <si>
    <t>Személyi jellegű egyéb kifizetések</t>
  </si>
  <si>
    <t xml:space="preserve">12.  </t>
  </si>
  <si>
    <t>Bérjárulékok</t>
  </si>
  <si>
    <t>V.</t>
  </si>
  <si>
    <t>Személyi jellegű ráfordítások (10. + 11. +12.)</t>
  </si>
  <si>
    <t>VI.</t>
  </si>
  <si>
    <t>Értékcsökkenési leírás</t>
  </si>
  <si>
    <t>VII.</t>
  </si>
  <si>
    <t>Egyéb ráfordítások</t>
  </si>
  <si>
    <t>VII/a.</t>
  </si>
  <si>
    <t>Ebből:  értékvesztés</t>
  </si>
  <si>
    <t>A.</t>
  </si>
  <si>
    <r>
      <t xml:space="preserve">ÜZEMI (üzleti) TEVÉKENYSÉG EREDMÉNYE
</t>
    </r>
    <r>
      <rPr>
        <sz val="9"/>
        <rFont val="Times New Roman"/>
        <family val="1"/>
      </rPr>
      <t>(I. II. + III. - IV. - V. - VI. - VII.)</t>
    </r>
  </si>
  <si>
    <t>Kapott osztalék és részesedés</t>
  </si>
  <si>
    <t>Részesedések értékesítésének árfolyamnyeresége</t>
  </si>
  <si>
    <t xml:space="preserve">Befektetett pénzügyi eszközök kamatai, árfolyamnyeresége </t>
  </si>
  <si>
    <t>Egyéb kapott (járó) kamatok és kamatjellegű bevételek</t>
  </si>
  <si>
    <t>Pénzügyi műveletek egyéb bevételei</t>
  </si>
  <si>
    <t>VIII.</t>
  </si>
  <si>
    <t>Pénzügyi műveletek bevételei (13. + 14. + 15. + 16. + 17.)</t>
  </si>
  <si>
    <t xml:space="preserve">Befektetett pénzügyi eszközök árfolyamvesztesége </t>
  </si>
  <si>
    <t>Fizetendő kamatok és kamatjellegű ráfordítások</t>
  </si>
  <si>
    <t>Részesedések, értékpapírok, bankbetétek értékvesztése</t>
  </si>
  <si>
    <t>Pénzügyi műveletek egyéb ráfordításai</t>
  </si>
  <si>
    <t>IX.</t>
  </si>
  <si>
    <t>Pénzügyi műveletek ráfordításai (18. + 19. ± 20.+ 21.)</t>
  </si>
  <si>
    <t>B.</t>
  </si>
  <si>
    <t>PÉNZÜGYI MŰVELETEK EREDMÉNYE (VIII. - IX.)</t>
  </si>
  <si>
    <t>C.</t>
  </si>
  <si>
    <t>SZOKÁSOS VÁLLALKOZÁSI EREDMÉNY (+-A +-B)</t>
  </si>
  <si>
    <t>X.</t>
  </si>
  <si>
    <t>Rendkívüli bevételek</t>
  </si>
  <si>
    <t>XI.</t>
  </si>
  <si>
    <t>Rendkívüli ráfordítások</t>
  </si>
  <si>
    <t>D.</t>
  </si>
  <si>
    <t>RENDKÍVÜLI EREDMÉNY (X. - XI.)</t>
  </si>
  <si>
    <t>E.</t>
  </si>
  <si>
    <t>ADÓZÁS ELŐTTI EREDMÉNY (+-C +-D)</t>
  </si>
  <si>
    <t>XII.</t>
  </si>
  <si>
    <t>Adófizetési kötelezettség</t>
  </si>
  <si>
    <t>F.</t>
  </si>
  <si>
    <t>ADÓZOTT EREDMÉNY (+-E - XII.)</t>
  </si>
  <si>
    <t>Eredménytartalék igénybevétele osztalékra, részesedésre</t>
  </si>
  <si>
    <t>Jóváhagyott osztalék és részesedés</t>
  </si>
  <si>
    <t>G.</t>
  </si>
  <si>
    <t>MÉRLEG SZERINTI EREDMÉNY (±F + 22. - 23.)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</si>
</sst>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0.0%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#,##0.0"/>
    <numFmt numFmtId="175" formatCode="_-* #,##0\ _F_t_-;\-* #,##0\ _F_t_-;_-* &quot;-&quot;??\ _F_t_-;_-@_-"/>
  </numFmts>
  <fonts count="59">
    <font>
      <sz val="10"/>
      <name val="Arial"/>
      <family val="0"/>
    </font>
    <font>
      <sz val="8"/>
      <name val="Arial"/>
      <family val="2"/>
    </font>
    <font>
      <b/>
      <i/>
      <u val="single"/>
      <sz val="12"/>
      <name val="Arial"/>
      <family val="2"/>
    </font>
    <font>
      <b/>
      <i/>
      <sz val="12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sz val="10"/>
      <name val="Arial CE"/>
      <family val="0"/>
    </font>
    <font>
      <sz val="10"/>
      <name val="MS Sans Serif"/>
      <family val="2"/>
    </font>
    <font>
      <sz val="8"/>
      <name val="Tahoma"/>
      <family val="2"/>
    </font>
    <font>
      <sz val="10"/>
      <color indexed="63"/>
      <name val="Arial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sz val="15"/>
      <name val="Times New Roman"/>
      <family val="1"/>
    </font>
    <font>
      <b/>
      <sz val="9"/>
      <name val="Times New Roman"/>
      <family val="1"/>
    </font>
    <font>
      <sz val="1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10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medium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medium"/>
      <top style="double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hair"/>
      <right style="medium"/>
      <top style="hair"/>
      <bottom style="medium"/>
    </border>
    <border>
      <left style="hair"/>
      <right style="medium"/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hair"/>
      <top style="medium"/>
      <bottom style="double"/>
    </border>
    <border>
      <left style="hair"/>
      <right style="hair"/>
      <top style="medium"/>
      <bottom style="double"/>
    </border>
    <border>
      <left style="hair"/>
      <right style="medium"/>
      <top style="medium"/>
      <bottom style="double"/>
    </border>
    <border>
      <left>
        <color indexed="63"/>
      </left>
      <right style="medium"/>
      <top style="double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/>
    </border>
    <border>
      <left style="medium"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/>
      <right style="hair"/>
      <top/>
      <bottom/>
    </border>
    <border>
      <left style="hair"/>
      <right style="hair"/>
      <top/>
      <bottom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hair"/>
      <top style="medium"/>
      <bottom style="hair"/>
    </border>
    <border>
      <left style="medium"/>
      <right style="hair"/>
      <top style="hair"/>
      <bottom style="double"/>
    </border>
    <border>
      <left style="hair"/>
      <right style="hair"/>
      <top style="medium"/>
      <bottom style="hair"/>
    </border>
    <border>
      <left style="hair"/>
      <right style="hair"/>
      <top style="hair"/>
      <bottom style="double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double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medium"/>
      <bottom style="hair"/>
    </border>
    <border>
      <left style="hair"/>
      <right style="medium"/>
      <top style="hair"/>
      <bottom>
        <color indexed="63"/>
      </bottom>
    </border>
    <border>
      <left style="hair"/>
      <right style="medium"/>
      <top style="hair"/>
      <bottom style="double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0" fillId="22" borderId="7" applyNumberFormat="0" applyFont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51" fillId="29" borderId="0" applyNumberFormat="0" applyBorder="0" applyAlignment="0" applyProtection="0"/>
    <xf numFmtId="0" fontId="52" fillId="30" borderId="8" applyNumberFormat="0" applyAlignment="0" applyProtection="0"/>
    <xf numFmtId="0" fontId="53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0" fontId="57" fillId="30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3" fontId="0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16" fontId="0" fillId="0" borderId="0" xfId="0" applyNumberFormat="1" applyFont="1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  <xf numFmtId="3" fontId="0" fillId="0" borderId="0" xfId="0" applyNumberFormat="1" applyFont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3" fontId="0" fillId="0" borderId="14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16" fontId="0" fillId="0" borderId="13" xfId="0" applyNumberFormat="1" applyFont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vertical="center" wrapText="1"/>
    </xf>
    <xf numFmtId="0" fontId="0" fillId="0" borderId="18" xfId="0" applyFont="1" applyBorder="1" applyAlignment="1">
      <alignment horizontal="center" vertical="center" wrapText="1"/>
    </xf>
    <xf numFmtId="3" fontId="0" fillId="0" borderId="19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20" xfId="0" applyFont="1" applyBorder="1" applyAlignment="1">
      <alignment horizontal="left"/>
    </xf>
    <xf numFmtId="0" fontId="0" fillId="0" borderId="20" xfId="0" applyFont="1" applyBorder="1" applyAlignment="1">
      <alignment/>
    </xf>
    <xf numFmtId="16" fontId="0" fillId="33" borderId="13" xfId="0" applyNumberFormat="1" applyFont="1" applyFill="1" applyBorder="1" applyAlignment="1">
      <alignment horizontal="center" vertical="center" wrapText="1"/>
    </xf>
    <xf numFmtId="16" fontId="0" fillId="33" borderId="15" xfId="0" applyNumberFormat="1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vertical="center" wrapText="1"/>
    </xf>
    <xf numFmtId="0" fontId="0" fillId="33" borderId="16" xfId="0" applyFont="1" applyFill="1" applyBorder="1" applyAlignment="1">
      <alignment horizontal="center" vertical="center" wrapText="1"/>
    </xf>
    <xf numFmtId="16" fontId="0" fillId="0" borderId="13" xfId="0" applyNumberFormat="1" applyFont="1" applyFill="1" applyBorder="1" applyAlignment="1">
      <alignment horizontal="center" vertical="center" wrapText="1"/>
    </xf>
    <xf numFmtId="3" fontId="0" fillId="0" borderId="21" xfId="0" applyNumberFormat="1" applyFont="1" applyBorder="1" applyAlignment="1">
      <alignment horizontal="center" vertical="center" wrapText="1"/>
    </xf>
    <xf numFmtId="3" fontId="0" fillId="33" borderId="21" xfId="0" applyNumberFormat="1" applyFont="1" applyFill="1" applyBorder="1" applyAlignment="1">
      <alignment horizontal="center" vertical="center" wrapText="1"/>
    </xf>
    <xf numFmtId="3" fontId="0" fillId="33" borderId="22" xfId="0" applyNumberFormat="1" applyFont="1" applyFill="1" applyBorder="1" applyAlignment="1">
      <alignment horizontal="center" vertical="center" wrapText="1"/>
    </xf>
    <xf numFmtId="3" fontId="0" fillId="0" borderId="23" xfId="0" applyNumberFormat="1" applyFont="1" applyBorder="1" applyAlignment="1">
      <alignment horizontal="center" vertical="center" wrapText="1"/>
    </xf>
    <xf numFmtId="3" fontId="0" fillId="0" borderId="2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3" fontId="0" fillId="34" borderId="21" xfId="0" applyNumberFormat="1" applyFont="1" applyFill="1" applyBorder="1" applyAlignment="1">
      <alignment horizontal="center" vertical="center" wrapText="1"/>
    </xf>
    <xf numFmtId="3" fontId="0" fillId="34" borderId="22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center" vertical="center" wrapText="1"/>
    </xf>
    <xf numFmtId="3" fontId="0" fillId="0" borderId="0" xfId="0" applyNumberFormat="1" applyFont="1" applyAlignment="1">
      <alignment horizontal="center"/>
    </xf>
    <xf numFmtId="3" fontId="0" fillId="0" borderId="10" xfId="0" applyNumberFormat="1" applyFont="1" applyBorder="1" applyAlignment="1">
      <alignment horizontal="center" vertical="center" wrapText="1"/>
    </xf>
    <xf numFmtId="3" fontId="0" fillId="0" borderId="18" xfId="0" applyNumberFormat="1" applyFont="1" applyBorder="1" applyAlignment="1">
      <alignment horizontal="center" vertical="center" wrapText="1"/>
    </xf>
    <xf numFmtId="3" fontId="0" fillId="0" borderId="16" xfId="0" applyNumberFormat="1" applyFont="1" applyBorder="1" applyAlignment="1">
      <alignment horizontal="center" vertical="center" wrapText="1"/>
    </xf>
    <xf numFmtId="3" fontId="0" fillId="0" borderId="24" xfId="0" applyNumberFormat="1" applyFont="1" applyBorder="1" applyAlignment="1">
      <alignment horizontal="center" vertical="center"/>
    </xf>
    <xf numFmtId="3" fontId="0" fillId="0" borderId="25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wrapText="1"/>
    </xf>
    <xf numFmtId="3" fontId="0" fillId="0" borderId="0" xfId="0" applyNumberFormat="1" applyFont="1" applyBorder="1" applyAlignment="1">
      <alignment horizontal="center"/>
    </xf>
    <xf numFmtId="3" fontId="0" fillId="0" borderId="20" xfId="0" applyNumberFormat="1" applyFont="1" applyBorder="1" applyAlignment="1">
      <alignment horizontal="center"/>
    </xf>
    <xf numFmtId="3" fontId="0" fillId="0" borderId="26" xfId="0" applyNumberFormat="1" applyFont="1" applyBorder="1" applyAlignment="1">
      <alignment horizontal="center" vertical="center" wrapText="1"/>
    </xf>
    <xf numFmtId="4" fontId="0" fillId="0" borderId="23" xfId="0" applyNumberFormat="1" applyFont="1" applyFill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3" fontId="0" fillId="0" borderId="28" xfId="0" applyNumberFormat="1" applyFont="1" applyBorder="1" applyAlignment="1">
      <alignment horizontal="center" vertical="center" wrapText="1"/>
    </xf>
    <xf numFmtId="3" fontId="0" fillId="0" borderId="29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horizontal="left" vertical="center" wrapText="1"/>
    </xf>
    <xf numFmtId="9" fontId="0" fillId="0" borderId="12" xfId="0" applyNumberFormat="1" applyFont="1" applyBorder="1" applyAlignment="1">
      <alignment horizontal="center" vertical="center" wrapText="1"/>
    </xf>
    <xf numFmtId="3" fontId="0" fillId="0" borderId="18" xfId="0" applyNumberFormat="1" applyFont="1" applyBorder="1" applyAlignment="1">
      <alignment horizontal="center" wrapText="1"/>
    </xf>
    <xf numFmtId="3" fontId="0" fillId="0" borderId="30" xfId="0" applyNumberFormat="1" applyFont="1" applyBorder="1" applyAlignment="1">
      <alignment horizontal="center" vertical="center" wrapText="1"/>
    </xf>
    <xf numFmtId="3" fontId="0" fillId="0" borderId="21" xfId="0" applyNumberFormat="1" applyFont="1" applyBorder="1" applyAlignment="1">
      <alignment horizontal="center" vertical="center"/>
    </xf>
    <xf numFmtId="3" fontId="0" fillId="0" borderId="22" xfId="0" applyNumberFormat="1" applyFont="1" applyBorder="1" applyAlignment="1">
      <alignment horizontal="center" vertical="center" wrapText="1"/>
    </xf>
    <xf numFmtId="3" fontId="0" fillId="0" borderId="23" xfId="0" applyNumberFormat="1" applyFont="1" applyBorder="1" applyAlignment="1">
      <alignment horizontal="center" vertical="center"/>
    </xf>
    <xf numFmtId="4" fontId="0" fillId="0" borderId="21" xfId="0" applyNumberFormat="1" applyFont="1" applyBorder="1" applyAlignment="1">
      <alignment horizontal="center" vertical="center"/>
    </xf>
    <xf numFmtId="3" fontId="0" fillId="0" borderId="22" xfId="0" applyNumberFormat="1" applyFont="1" applyBorder="1" applyAlignment="1">
      <alignment horizontal="center" vertical="center"/>
    </xf>
    <xf numFmtId="4" fontId="0" fillId="0" borderId="21" xfId="0" applyNumberFormat="1" applyFont="1" applyFill="1" applyBorder="1" applyAlignment="1">
      <alignment horizontal="center" vertical="center" wrapText="1"/>
    </xf>
    <xf numFmtId="0" fontId="0" fillId="0" borderId="31" xfId="57" applyFont="1" applyFill="1" applyBorder="1" applyAlignment="1">
      <alignment horizontal="center" vertical="center" wrapText="1"/>
      <protection/>
    </xf>
    <xf numFmtId="0" fontId="0" fillId="0" borderId="32" xfId="57" applyFont="1" applyFill="1" applyBorder="1" applyAlignment="1">
      <alignment horizontal="center" vertical="center" wrapText="1"/>
      <protection/>
    </xf>
    <xf numFmtId="4" fontId="0" fillId="0" borderId="32" xfId="57" applyNumberFormat="1" applyFont="1" applyFill="1" applyBorder="1" applyAlignment="1">
      <alignment horizontal="center" vertical="center" wrapText="1"/>
      <protection/>
    </xf>
    <xf numFmtId="0" fontId="3" fillId="0" borderId="0" xfId="57" applyFont="1" applyFill="1" applyAlignment="1">
      <alignment horizontal="left"/>
      <protection/>
    </xf>
    <xf numFmtId="0" fontId="0" fillId="0" borderId="0" xfId="57" applyFont="1" applyFill="1">
      <alignment/>
      <protection/>
    </xf>
    <xf numFmtId="0" fontId="0" fillId="0" borderId="0" xfId="57" applyFont="1" applyFill="1" applyAlignment="1">
      <alignment horizontal="center"/>
      <protection/>
    </xf>
    <xf numFmtId="4" fontId="0" fillId="0" borderId="0" xfId="57" applyNumberFormat="1" applyFont="1" applyFill="1" applyAlignment="1">
      <alignment horizontal="center"/>
      <protection/>
    </xf>
    <xf numFmtId="0" fontId="0" fillId="0" borderId="0" xfId="57" applyFont="1" applyFill="1" applyAlignment="1">
      <alignment horizontal="left"/>
      <protection/>
    </xf>
    <xf numFmtId="0" fontId="0" fillId="0" borderId="33" xfId="57" applyFont="1" applyFill="1" applyBorder="1" applyAlignment="1">
      <alignment horizontal="center" vertical="center" wrapText="1"/>
      <protection/>
    </xf>
    <xf numFmtId="0" fontId="0" fillId="0" borderId="13" xfId="0" applyFont="1" applyBorder="1" applyAlignment="1" quotePrefix="1">
      <alignment horizontal="center" wrapText="1"/>
    </xf>
    <xf numFmtId="0" fontId="0" fillId="0" borderId="15" xfId="0" applyFont="1" applyBorder="1" applyAlignment="1" quotePrefix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7" xfId="0" applyFont="1" applyBorder="1" applyAlignment="1" quotePrefix="1">
      <alignment horizontal="center" wrapText="1"/>
    </xf>
    <xf numFmtId="0" fontId="0" fillId="0" borderId="18" xfId="0" applyFont="1" applyBorder="1" applyAlignment="1">
      <alignment/>
    </xf>
    <xf numFmtId="0" fontId="0" fillId="0" borderId="18" xfId="0" applyFont="1" applyBorder="1" applyAlignment="1">
      <alignment horizontal="center" wrapText="1"/>
    </xf>
    <xf numFmtId="3" fontId="0" fillId="0" borderId="19" xfId="0" applyNumberFormat="1" applyFont="1" applyBorder="1" applyAlignment="1">
      <alignment horizontal="center" wrapText="1"/>
    </xf>
    <xf numFmtId="3" fontId="0" fillId="0" borderId="14" xfId="0" applyNumberFormat="1" applyFont="1" applyBorder="1" applyAlignment="1">
      <alignment horizontal="center" wrapText="1"/>
    </xf>
    <xf numFmtId="3" fontId="0" fillId="0" borderId="14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16" xfId="0" applyFont="1" applyBorder="1" applyAlignment="1">
      <alignment wrapText="1"/>
    </xf>
    <xf numFmtId="3" fontId="0" fillId="0" borderId="24" xfId="0" applyNumberFormat="1" applyFont="1" applyBorder="1" applyAlignment="1">
      <alignment horizontal="center" vertical="center" wrapText="1"/>
    </xf>
    <xf numFmtId="3" fontId="0" fillId="0" borderId="30" xfId="0" applyNumberFormat="1" applyFont="1" applyFill="1" applyBorder="1" applyAlignment="1">
      <alignment horizontal="center" vertical="center" wrapText="1"/>
    </xf>
    <xf numFmtId="3" fontId="0" fillId="0" borderId="21" xfId="0" applyNumberFormat="1" applyFont="1" applyFill="1" applyBorder="1" applyAlignment="1">
      <alignment horizontal="center" vertical="center"/>
    </xf>
    <xf numFmtId="3" fontId="0" fillId="0" borderId="23" xfId="0" applyNumberFormat="1" applyFont="1" applyFill="1" applyBorder="1" applyAlignment="1">
      <alignment horizontal="center" vertical="center"/>
    </xf>
    <xf numFmtId="4" fontId="0" fillId="0" borderId="21" xfId="0" applyNumberFormat="1" applyFont="1" applyFill="1" applyBorder="1" applyAlignment="1">
      <alignment horizontal="center" vertical="center"/>
    </xf>
    <xf numFmtId="3" fontId="0" fillId="0" borderId="22" xfId="0" applyNumberFormat="1" applyFont="1" applyFill="1" applyBorder="1" applyAlignment="1">
      <alignment horizontal="center" vertical="center"/>
    </xf>
    <xf numFmtId="0" fontId="9" fillId="34" borderId="34" xfId="0" applyFont="1" applyFill="1" applyBorder="1" applyAlignment="1">
      <alignment horizontal="center"/>
    </xf>
    <xf numFmtId="0" fontId="9" fillId="34" borderId="35" xfId="0" applyFont="1" applyFill="1" applyBorder="1" applyAlignment="1">
      <alignment horizontal="center"/>
    </xf>
    <xf numFmtId="0" fontId="9" fillId="34" borderId="36" xfId="0" applyFont="1" applyFill="1" applyBorder="1" applyAlignment="1">
      <alignment horizontal="center"/>
    </xf>
    <xf numFmtId="0" fontId="9" fillId="34" borderId="37" xfId="0" applyFont="1" applyFill="1" applyBorder="1" applyAlignment="1">
      <alignment horizontal="center"/>
    </xf>
    <xf numFmtId="0" fontId="0" fillId="34" borderId="36" xfId="0" applyFont="1" applyFill="1" applyBorder="1" applyAlignment="1">
      <alignment horizontal="center"/>
    </xf>
    <xf numFmtId="0" fontId="9" fillId="34" borderId="38" xfId="0" applyFont="1" applyFill="1" applyBorder="1" applyAlignment="1">
      <alignment horizontal="center"/>
    </xf>
    <xf numFmtId="4" fontId="0" fillId="34" borderId="39" xfId="57" applyNumberFormat="1" applyFont="1" applyFill="1" applyBorder="1" applyAlignment="1">
      <alignment horizontal="right" vertical="center"/>
      <protection/>
    </xf>
    <xf numFmtId="4" fontId="0" fillId="34" borderId="37" xfId="57" applyNumberFormat="1" applyFont="1" applyFill="1" applyBorder="1" applyAlignment="1">
      <alignment horizontal="center"/>
      <protection/>
    </xf>
    <xf numFmtId="4" fontId="0" fillId="34" borderId="40" xfId="57" applyNumberFormat="1" applyFont="1" applyFill="1" applyBorder="1" applyAlignment="1">
      <alignment horizontal="right" vertical="center"/>
      <protection/>
    </xf>
    <xf numFmtId="4" fontId="0" fillId="34" borderId="41" xfId="57" applyNumberFormat="1" applyFont="1" applyFill="1" applyBorder="1" applyAlignment="1">
      <alignment horizontal="right" vertical="center"/>
      <protection/>
    </xf>
    <xf numFmtId="4" fontId="0" fillId="34" borderId="40" xfId="0" applyNumberFormat="1" applyFont="1" applyFill="1" applyBorder="1" applyAlignment="1">
      <alignment horizontal="right" vertical="center"/>
    </xf>
    <xf numFmtId="4" fontId="0" fillId="34" borderId="42" xfId="0" applyNumberFormat="1" applyFont="1" applyFill="1" applyBorder="1" applyAlignment="1">
      <alignment horizontal="right" vertical="center"/>
    </xf>
    <xf numFmtId="4" fontId="9" fillId="0" borderId="40" xfId="57" applyNumberFormat="1" applyFont="1" applyBorder="1" applyAlignment="1">
      <alignment horizontal="right" vertical="center"/>
      <protection/>
    </xf>
    <xf numFmtId="4" fontId="10" fillId="0" borderId="42" xfId="0" applyNumberFormat="1" applyFont="1" applyBorder="1" applyAlignment="1">
      <alignment horizontal="right"/>
    </xf>
    <xf numFmtId="4" fontId="10" fillId="0" borderId="41" xfId="0" applyNumberFormat="1" applyFont="1" applyBorder="1" applyAlignment="1">
      <alignment horizontal="right"/>
    </xf>
    <xf numFmtId="4" fontId="9" fillId="34" borderId="40" xfId="57" applyNumberFormat="1" applyFont="1" applyFill="1" applyBorder="1" applyAlignment="1">
      <alignment horizontal="right" vertical="center"/>
      <protection/>
    </xf>
    <xf numFmtId="4" fontId="9" fillId="34" borderId="39" xfId="57" applyNumberFormat="1" applyFont="1" applyFill="1" applyBorder="1" applyAlignment="1">
      <alignment horizontal="right" vertical="center"/>
      <protection/>
    </xf>
    <xf numFmtId="4" fontId="9" fillId="34" borderId="43" xfId="57" applyNumberFormat="1" applyFont="1" applyFill="1" applyBorder="1" applyAlignment="1">
      <alignment horizontal="right" vertical="center"/>
      <protection/>
    </xf>
    <xf numFmtId="4" fontId="9" fillId="34" borderId="44" xfId="57" applyNumberFormat="1" applyFont="1" applyFill="1" applyBorder="1" applyAlignment="1">
      <alignment horizontal="right" vertical="center"/>
      <protection/>
    </xf>
    <xf numFmtId="4" fontId="10" fillId="34" borderId="42" xfId="0" applyNumberFormat="1" applyFont="1" applyFill="1" applyBorder="1" applyAlignment="1">
      <alignment horizontal="right"/>
    </xf>
    <xf numFmtId="4" fontId="10" fillId="34" borderId="41" xfId="0" applyNumberFormat="1" applyFont="1" applyFill="1" applyBorder="1" applyAlignment="1">
      <alignment horizontal="right"/>
    </xf>
    <xf numFmtId="4" fontId="10" fillId="0" borderId="40" xfId="0" applyNumberFormat="1" applyFont="1" applyBorder="1" applyAlignment="1">
      <alignment horizontal="right"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 horizontal="center"/>
    </xf>
    <xf numFmtId="3" fontId="0" fillId="34" borderId="0" xfId="0" applyNumberFormat="1" applyFont="1" applyFill="1" applyAlignment="1">
      <alignment horizontal="center"/>
    </xf>
    <xf numFmtId="0" fontId="3" fillId="34" borderId="0" xfId="57" applyFont="1" applyFill="1" applyAlignment="1">
      <alignment horizontal="left"/>
      <protection/>
    </xf>
    <xf numFmtId="0" fontId="0" fillId="34" borderId="0" xfId="57" applyFont="1" applyFill="1">
      <alignment/>
      <protection/>
    </xf>
    <xf numFmtId="0" fontId="0" fillId="34" borderId="0" xfId="57" applyFont="1" applyFill="1" applyAlignment="1">
      <alignment horizontal="center"/>
      <protection/>
    </xf>
    <xf numFmtId="4" fontId="0" fillId="34" borderId="0" xfId="57" applyNumberFormat="1" applyFont="1" applyFill="1" applyAlignment="1">
      <alignment horizontal="center"/>
      <protection/>
    </xf>
    <xf numFmtId="0" fontId="0" fillId="34" borderId="0" xfId="57" applyFont="1" applyFill="1" applyAlignment="1">
      <alignment horizontal="left"/>
      <protection/>
    </xf>
    <xf numFmtId="0" fontId="0" fillId="34" borderId="31" xfId="57" applyFont="1" applyFill="1" applyBorder="1" applyAlignment="1">
      <alignment horizontal="center" vertical="center" wrapText="1"/>
      <protection/>
    </xf>
    <xf numFmtId="0" fontId="0" fillId="34" borderId="32" xfId="57" applyFont="1" applyFill="1" applyBorder="1" applyAlignment="1">
      <alignment horizontal="center" vertical="center" wrapText="1"/>
      <protection/>
    </xf>
    <xf numFmtId="4" fontId="0" fillId="34" borderId="32" xfId="57" applyNumberFormat="1" applyFont="1" applyFill="1" applyBorder="1" applyAlignment="1">
      <alignment horizontal="center" vertical="center" wrapText="1"/>
      <protection/>
    </xf>
    <xf numFmtId="0" fontId="0" fillId="34" borderId="33" xfId="57" applyFont="1" applyFill="1" applyBorder="1" applyAlignment="1">
      <alignment horizontal="center" vertical="center" wrapText="1"/>
      <protection/>
    </xf>
    <xf numFmtId="0" fontId="3" fillId="34" borderId="0" xfId="57" applyFont="1" applyFill="1" applyAlignment="1">
      <alignment horizontal="left" vertical="center"/>
      <protection/>
    </xf>
    <xf numFmtId="0" fontId="0" fillId="34" borderId="0" xfId="57" applyFont="1" applyFill="1" applyAlignment="1">
      <alignment vertical="center"/>
      <protection/>
    </xf>
    <xf numFmtId="4" fontId="0" fillId="34" borderId="0" xfId="57" applyNumberFormat="1" applyFont="1" applyFill="1" applyAlignment="1">
      <alignment vertical="center"/>
      <protection/>
    </xf>
    <xf numFmtId="0" fontId="0" fillId="34" borderId="0" xfId="57" applyFont="1" applyFill="1" applyAlignment="1">
      <alignment horizontal="left" vertical="center"/>
      <protection/>
    </xf>
    <xf numFmtId="0" fontId="0" fillId="34" borderId="45" xfId="57" applyFont="1" applyFill="1" applyBorder="1" applyAlignment="1">
      <alignment horizontal="center" vertical="center" wrapText="1"/>
      <protection/>
    </xf>
    <xf numFmtId="4" fontId="0" fillId="34" borderId="46" xfId="57" applyNumberFormat="1" applyFont="1" applyFill="1" applyBorder="1" applyAlignment="1">
      <alignment horizontal="center" vertical="center" wrapText="1"/>
      <protection/>
    </xf>
    <xf numFmtId="0" fontId="0" fillId="34" borderId="47" xfId="57" applyFont="1" applyFill="1" applyBorder="1" applyAlignment="1">
      <alignment horizontal="center" vertical="center" wrapText="1"/>
      <protection/>
    </xf>
    <xf numFmtId="0" fontId="0" fillId="34" borderId="48" xfId="57" applyFont="1" applyFill="1" applyBorder="1" applyAlignment="1">
      <alignment horizontal="center" vertical="center" wrapText="1"/>
      <protection/>
    </xf>
    <xf numFmtId="0" fontId="0" fillId="34" borderId="0" xfId="57" applyFont="1" applyFill="1" applyBorder="1" applyAlignment="1">
      <alignment horizontal="center" vertical="center" wrapText="1"/>
      <protection/>
    </xf>
    <xf numFmtId="0" fontId="0" fillId="34" borderId="49" xfId="57" applyFont="1" applyFill="1" applyBorder="1" applyAlignment="1">
      <alignment horizontal="left" vertical="center"/>
      <protection/>
    </xf>
    <xf numFmtId="0" fontId="0" fillId="34" borderId="50" xfId="57" applyFont="1" applyFill="1" applyBorder="1" applyAlignment="1">
      <alignment vertical="center"/>
      <protection/>
    </xf>
    <xf numFmtId="0" fontId="0" fillId="34" borderId="51" xfId="57" applyFont="1" applyFill="1" applyBorder="1" applyAlignment="1">
      <alignment vertical="center"/>
      <protection/>
    </xf>
    <xf numFmtId="0" fontId="0" fillId="34" borderId="31" xfId="57" applyFont="1" applyFill="1" applyBorder="1" applyAlignment="1">
      <alignment vertical="center" wrapText="1"/>
      <protection/>
    </xf>
    <xf numFmtId="0" fontId="0" fillId="34" borderId="52" xfId="57" applyFont="1" applyFill="1" applyBorder="1" applyAlignment="1">
      <alignment horizontal="center" vertical="center" wrapText="1"/>
      <protection/>
    </xf>
    <xf numFmtId="0" fontId="0" fillId="34" borderId="53" xfId="57" applyFont="1" applyFill="1" applyBorder="1" applyAlignment="1">
      <alignment horizontal="center" vertical="center" wrapText="1"/>
      <protection/>
    </xf>
    <xf numFmtId="4" fontId="10" fillId="34" borderId="40" xfId="0" applyNumberFormat="1" applyFont="1" applyFill="1" applyBorder="1" applyAlignment="1">
      <alignment horizontal="right"/>
    </xf>
    <xf numFmtId="0" fontId="11" fillId="33" borderId="0" xfId="66" applyFont="1" applyFill="1" applyAlignment="1" quotePrefix="1">
      <alignment horizontal="left"/>
      <protection/>
    </xf>
    <xf numFmtId="0" fontId="12" fillId="33" borderId="0" xfId="66" applyFont="1" applyFill="1" applyProtection="1">
      <alignment/>
      <protection hidden="1"/>
    </xf>
    <xf numFmtId="0" fontId="12" fillId="0" borderId="0" xfId="66" applyFont="1">
      <alignment/>
      <protection/>
    </xf>
    <xf numFmtId="0" fontId="13" fillId="33" borderId="0" xfId="66" applyFont="1" applyFill="1" applyAlignment="1">
      <alignment horizontal="centerContinuous"/>
      <protection/>
    </xf>
    <xf numFmtId="0" fontId="13" fillId="33" borderId="0" xfId="66" applyFont="1" applyFill="1" applyAlignment="1">
      <alignment horizontal="center"/>
      <protection/>
    </xf>
    <xf numFmtId="0" fontId="11" fillId="33" borderId="0" xfId="66" applyFont="1" applyFill="1" applyAlignment="1" applyProtection="1">
      <alignment horizontal="left"/>
      <protection hidden="1"/>
    </xf>
    <xf numFmtId="0" fontId="12" fillId="33" borderId="0" xfId="66" applyFont="1" applyFill="1" applyAlignment="1" applyProtection="1">
      <alignment horizontal="left"/>
      <protection hidden="1"/>
    </xf>
    <xf numFmtId="0" fontId="14" fillId="33" borderId="0" xfId="55" applyFont="1" applyFill="1" applyAlignment="1">
      <alignment horizontal="left"/>
      <protection/>
    </xf>
    <xf numFmtId="0" fontId="13" fillId="33" borderId="0" xfId="66" applyFont="1" applyFill="1" applyAlignment="1" applyProtection="1">
      <alignment horizontal="left"/>
      <protection hidden="1"/>
    </xf>
    <xf numFmtId="0" fontId="15" fillId="33" borderId="0" xfId="66" applyFont="1" applyFill="1" applyBorder="1" applyAlignment="1" applyProtection="1">
      <alignment horizontal="center"/>
      <protection hidden="1"/>
    </xf>
    <xf numFmtId="0" fontId="12" fillId="0" borderId="0" xfId="66" applyFont="1" applyProtection="1">
      <alignment/>
      <protection hidden="1"/>
    </xf>
    <xf numFmtId="0" fontId="17" fillId="33" borderId="0" xfId="66" applyFont="1" applyFill="1" applyBorder="1" applyAlignment="1" applyProtection="1">
      <alignment horizontal="centerContinuous"/>
      <protection hidden="1"/>
    </xf>
    <xf numFmtId="0" fontId="18" fillId="33" borderId="0" xfId="66" applyFont="1" applyFill="1" applyBorder="1" applyAlignment="1" applyProtection="1">
      <alignment horizontal="centerContinuous"/>
      <protection hidden="1"/>
    </xf>
    <xf numFmtId="0" fontId="12" fillId="33" borderId="0" xfId="66" applyFont="1" applyFill="1" applyBorder="1" applyAlignment="1" applyProtection="1">
      <alignment horizontal="left"/>
      <protection hidden="1"/>
    </xf>
    <xf numFmtId="0" fontId="12" fillId="33" borderId="0" xfId="66" applyFont="1" applyFill="1" applyBorder="1" applyAlignment="1" applyProtection="1">
      <alignment horizontal="centerContinuous"/>
      <protection hidden="1"/>
    </xf>
    <xf numFmtId="0" fontId="14" fillId="33" borderId="0" xfId="66" applyFont="1" applyFill="1" applyAlignment="1">
      <alignment horizontal="centerContinuous"/>
      <protection/>
    </xf>
    <xf numFmtId="0" fontId="12" fillId="33" borderId="0" xfId="66" applyFont="1" applyFill="1" applyBorder="1" applyAlignment="1" applyProtection="1">
      <alignment horizontal="center"/>
      <protection hidden="1"/>
    </xf>
    <xf numFmtId="0" fontId="12" fillId="33" borderId="0" xfId="66" applyFont="1" applyFill="1" applyBorder="1" applyProtection="1">
      <alignment/>
      <protection hidden="1"/>
    </xf>
    <xf numFmtId="0" fontId="13" fillId="33" borderId="0" xfId="66" applyFont="1" applyFill="1" applyBorder="1" applyAlignment="1" applyProtection="1">
      <alignment horizontal="center"/>
      <protection hidden="1"/>
    </xf>
    <xf numFmtId="0" fontId="13" fillId="33" borderId="0" xfId="66" applyFont="1" applyFill="1" applyBorder="1" applyAlignment="1" applyProtection="1">
      <alignment horizontal="right"/>
      <protection hidden="1"/>
    </xf>
    <xf numFmtId="0" fontId="12" fillId="33" borderId="0" xfId="66" applyFont="1" applyFill="1" applyBorder="1" applyAlignment="1" applyProtection="1">
      <alignment horizontal="right"/>
      <protection hidden="1"/>
    </xf>
    <xf numFmtId="0" fontId="19" fillId="33" borderId="54" xfId="66" applyFont="1" applyFill="1" applyBorder="1" applyAlignment="1" applyProtection="1">
      <alignment horizontal="center" vertical="center"/>
      <protection hidden="1"/>
    </xf>
    <xf numFmtId="0" fontId="14" fillId="0" borderId="55" xfId="55" applyFont="1" applyBorder="1" applyAlignment="1">
      <alignment horizontal="center" vertical="center"/>
      <protection/>
    </xf>
    <xf numFmtId="0" fontId="19" fillId="33" borderId="56" xfId="66" applyFont="1" applyFill="1" applyBorder="1" applyAlignment="1" applyProtection="1">
      <alignment horizontal="center" vertical="center" wrapText="1"/>
      <protection hidden="1"/>
    </xf>
    <xf numFmtId="0" fontId="19" fillId="33" borderId="57" xfId="66" applyFont="1" applyFill="1" applyBorder="1" applyAlignment="1" applyProtection="1">
      <alignment horizontal="center" vertical="center"/>
      <protection hidden="1"/>
    </xf>
    <xf numFmtId="0" fontId="12" fillId="0" borderId="0" xfId="66" applyFont="1" applyAlignment="1" applyProtection="1">
      <alignment vertical="center"/>
      <protection hidden="1"/>
    </xf>
    <xf numFmtId="0" fontId="19" fillId="33" borderId="58" xfId="66" applyFont="1" applyFill="1" applyBorder="1" applyAlignment="1" applyProtection="1">
      <alignment horizontal="center" vertical="center"/>
      <protection hidden="1"/>
    </xf>
    <xf numFmtId="0" fontId="14" fillId="0" borderId="59" xfId="55" applyFont="1" applyBorder="1" applyAlignment="1">
      <alignment horizontal="center" vertical="center"/>
      <protection/>
    </xf>
    <xf numFmtId="0" fontId="14" fillId="0" borderId="60" xfId="55" applyFont="1" applyBorder="1" applyAlignment="1">
      <alignment horizontal="center" vertical="center"/>
      <protection/>
    </xf>
    <xf numFmtId="0" fontId="14" fillId="0" borderId="58" xfId="55" applyFont="1" applyBorder="1" applyAlignment="1">
      <alignment horizontal="center" vertical="center"/>
      <protection/>
    </xf>
    <xf numFmtId="0" fontId="14" fillId="0" borderId="61" xfId="55" applyFont="1" applyBorder="1" applyAlignment="1">
      <alignment horizontal="center" vertical="center"/>
      <protection/>
    </xf>
    <xf numFmtId="16" fontId="19" fillId="33" borderId="62" xfId="66" applyNumberFormat="1" applyFont="1" applyFill="1" applyBorder="1" applyAlignment="1" applyProtection="1">
      <alignment horizontal="center" vertical="center"/>
      <protection hidden="1"/>
    </xf>
    <xf numFmtId="0" fontId="19" fillId="33" borderId="63" xfId="66" applyFont="1" applyFill="1" applyBorder="1" applyAlignment="1" applyProtection="1">
      <alignment horizontal="center" vertical="center"/>
      <protection hidden="1"/>
    </xf>
    <xf numFmtId="0" fontId="19" fillId="33" borderId="64" xfId="66" applyFont="1" applyFill="1" applyBorder="1" applyAlignment="1" applyProtection="1">
      <alignment horizontal="centerContinuous" vertical="center" wrapText="1"/>
      <protection hidden="1"/>
    </xf>
    <xf numFmtId="0" fontId="19" fillId="33" borderId="65" xfId="66" applyFont="1" applyFill="1" applyBorder="1" applyAlignment="1" applyProtection="1">
      <alignment horizontal="centerContinuous" vertical="center" wrapText="1"/>
      <protection hidden="1"/>
    </xf>
    <xf numFmtId="0" fontId="19" fillId="33" borderId="66" xfId="66" applyFont="1" applyFill="1" applyBorder="1" applyAlignment="1" applyProtection="1">
      <alignment horizontal="centerContinuous" vertical="center" wrapText="1"/>
      <protection hidden="1"/>
    </xf>
    <xf numFmtId="16" fontId="19" fillId="33" borderId="67" xfId="66" applyNumberFormat="1" applyFont="1" applyFill="1" applyBorder="1" applyAlignment="1" applyProtection="1">
      <alignment horizontal="center" vertical="center"/>
      <protection hidden="1"/>
    </xf>
    <xf numFmtId="16" fontId="19" fillId="33" borderId="68" xfId="66" applyNumberFormat="1" applyFont="1" applyFill="1" applyBorder="1" applyAlignment="1" applyProtection="1">
      <alignment horizontal="center" vertical="center"/>
      <protection hidden="1"/>
    </xf>
    <xf numFmtId="16" fontId="19" fillId="33" borderId="69" xfId="66" applyNumberFormat="1" applyFont="1" applyFill="1" applyBorder="1" applyAlignment="1" applyProtection="1">
      <alignment horizontal="center" vertical="center"/>
      <protection hidden="1"/>
    </xf>
    <xf numFmtId="16" fontId="19" fillId="33" borderId="70" xfId="66" applyNumberFormat="1" applyFont="1" applyFill="1" applyBorder="1" applyAlignment="1" applyProtection="1">
      <alignment horizontal="center" vertical="center"/>
      <protection hidden="1"/>
    </xf>
    <xf numFmtId="0" fontId="12" fillId="33" borderId="54" xfId="66" applyFont="1" applyFill="1" applyBorder="1" applyAlignment="1" applyProtection="1">
      <alignment horizontal="center"/>
      <protection hidden="1"/>
    </xf>
    <xf numFmtId="3" fontId="19" fillId="35" borderId="71" xfId="66" applyNumberFormat="1" applyFont="1" applyFill="1" applyBorder="1" applyProtection="1">
      <alignment/>
      <protection hidden="1"/>
    </xf>
    <xf numFmtId="167" fontId="19" fillId="35" borderId="60" xfId="66" applyNumberFormat="1" applyFont="1" applyFill="1" applyBorder="1" applyProtection="1">
      <alignment/>
      <protection hidden="1"/>
    </xf>
    <xf numFmtId="0" fontId="12" fillId="33" borderId="63" xfId="66" applyFont="1" applyFill="1" applyBorder="1" applyAlignment="1" applyProtection="1">
      <alignment horizontal="center"/>
      <protection hidden="1"/>
    </xf>
    <xf numFmtId="3" fontId="19" fillId="35" borderId="10" xfId="66" applyNumberFormat="1" applyFont="1" applyFill="1" applyBorder="1" applyProtection="1">
      <alignment/>
      <protection hidden="1"/>
    </xf>
    <xf numFmtId="3" fontId="12" fillId="33" borderId="10" xfId="66" applyNumberFormat="1" applyFont="1" applyFill="1" applyBorder="1" applyProtection="1">
      <alignment/>
      <protection locked="0"/>
    </xf>
    <xf numFmtId="167" fontId="12" fillId="33" borderId="60" xfId="66" applyNumberFormat="1" applyFont="1" applyFill="1" applyBorder="1" applyProtection="1">
      <alignment/>
      <protection hidden="1"/>
    </xf>
    <xf numFmtId="3" fontId="12" fillId="33" borderId="10" xfId="66" applyNumberFormat="1" applyFont="1" applyFill="1" applyBorder="1" applyAlignment="1" applyProtection="1" quotePrefix="1">
      <alignment horizontal="right"/>
      <protection locked="0"/>
    </xf>
    <xf numFmtId="167" fontId="19" fillId="33" borderId="60" xfId="66" applyNumberFormat="1" applyFont="1" applyFill="1" applyBorder="1" applyProtection="1">
      <alignment/>
      <protection hidden="1"/>
    </xf>
    <xf numFmtId="3" fontId="19" fillId="33" borderId="10" xfId="66" applyNumberFormat="1" applyFont="1" applyFill="1" applyBorder="1" applyProtection="1">
      <alignment/>
      <protection hidden="1"/>
    </xf>
    <xf numFmtId="3" fontId="12" fillId="33" borderId="10" xfId="66" applyNumberFormat="1" applyFont="1" applyFill="1" applyBorder="1" applyProtection="1">
      <alignment/>
      <protection/>
    </xf>
    <xf numFmtId="3" fontId="19" fillId="35" borderId="10" xfId="66" applyNumberFormat="1" applyFont="1" applyFill="1" applyBorder="1" applyProtection="1">
      <alignment/>
      <protection locked="0"/>
    </xf>
    <xf numFmtId="3" fontId="12" fillId="0" borderId="10" xfId="66" applyNumberFormat="1" applyFont="1" applyFill="1" applyBorder="1" applyProtection="1">
      <alignment/>
      <protection locked="0"/>
    </xf>
    <xf numFmtId="3" fontId="19" fillId="0" borderId="10" xfId="66" applyNumberFormat="1" applyFont="1" applyFill="1" applyBorder="1" applyProtection="1">
      <alignment/>
      <protection locked="0"/>
    </xf>
    <xf numFmtId="167" fontId="19" fillId="0" borderId="60" xfId="66" applyNumberFormat="1" applyFont="1" applyFill="1" applyBorder="1" applyProtection="1">
      <alignment/>
      <protection hidden="1"/>
    </xf>
    <xf numFmtId="0" fontId="12" fillId="33" borderId="72" xfId="66" applyFont="1" applyFill="1" applyBorder="1" applyAlignment="1" applyProtection="1">
      <alignment horizontal="center"/>
      <protection hidden="1"/>
    </xf>
    <xf numFmtId="3" fontId="12" fillId="33" borderId="73" xfId="66" applyNumberFormat="1" applyFont="1" applyFill="1" applyBorder="1" applyProtection="1">
      <alignment/>
      <protection/>
    </xf>
    <xf numFmtId="167" fontId="12" fillId="33" borderId="66" xfId="66" applyNumberFormat="1" applyFont="1" applyFill="1" applyBorder="1" applyProtection="1">
      <alignment/>
      <protection/>
    </xf>
    <xf numFmtId="0" fontId="13" fillId="33" borderId="0" xfId="66" applyFont="1" applyFill="1" applyBorder="1" applyProtection="1">
      <alignment/>
      <protection hidden="1"/>
    </xf>
    <xf numFmtId="3" fontId="12" fillId="33" borderId="0" xfId="66" applyNumberFormat="1" applyFont="1" applyFill="1" applyBorder="1" applyProtection="1">
      <alignment/>
      <protection/>
    </xf>
    <xf numFmtId="0" fontId="14" fillId="0" borderId="0" xfId="55" applyFont="1" applyAlignment="1">
      <alignment/>
      <protection/>
    </xf>
    <xf numFmtId="0" fontId="13" fillId="33" borderId="0" xfId="66" applyFont="1" applyFill="1" applyAlignment="1" applyProtection="1">
      <alignment horizontal="centerContinuous"/>
      <protection hidden="1"/>
    </xf>
    <xf numFmtId="0" fontId="13" fillId="33" borderId="0" xfId="66" applyFont="1" applyFill="1" applyAlignment="1" applyProtection="1">
      <alignment/>
      <protection hidden="1"/>
    </xf>
    <xf numFmtId="0" fontId="14" fillId="0" borderId="55" xfId="55" applyFont="1" applyBorder="1" applyAlignment="1">
      <alignment vertical="center"/>
      <protection/>
    </xf>
    <xf numFmtId="3" fontId="19" fillId="35" borderId="74" xfId="66" applyNumberFormat="1" applyFont="1" applyFill="1" applyBorder="1" applyProtection="1">
      <alignment/>
      <protection hidden="1"/>
    </xf>
    <xf numFmtId="3" fontId="12" fillId="0" borderId="61" xfId="66" applyNumberFormat="1" applyFont="1" applyFill="1" applyBorder="1" applyProtection="1">
      <alignment/>
      <protection locked="0"/>
    </xf>
    <xf numFmtId="167" fontId="12" fillId="0" borderId="60" xfId="66" applyNumberFormat="1" applyFont="1" applyFill="1" applyBorder="1" applyProtection="1">
      <alignment/>
      <protection hidden="1"/>
    </xf>
    <xf numFmtId="3" fontId="12" fillId="0" borderId="75" xfId="66" applyNumberFormat="1" applyFont="1" applyFill="1" applyBorder="1" applyProtection="1">
      <alignment/>
      <protection locked="0"/>
    </xf>
    <xf numFmtId="167" fontId="12" fillId="0" borderId="76" xfId="66" applyNumberFormat="1" applyFont="1" applyFill="1" applyBorder="1" applyProtection="1">
      <alignment/>
      <protection locked="0"/>
    </xf>
    <xf numFmtId="3" fontId="12" fillId="0" borderId="75" xfId="66" applyNumberFormat="1" applyFont="1" applyFill="1" applyBorder="1" applyProtection="1">
      <alignment/>
      <protection hidden="1"/>
    </xf>
    <xf numFmtId="49" fontId="12" fillId="0" borderId="75" xfId="66" applyNumberFormat="1" applyFont="1" applyFill="1" applyBorder="1" applyAlignment="1" applyProtection="1" quotePrefix="1">
      <alignment horizontal="right"/>
      <protection hidden="1"/>
    </xf>
    <xf numFmtId="3" fontId="12" fillId="0" borderId="75" xfId="66" applyNumberFormat="1" applyFont="1" applyFill="1" applyBorder="1" applyAlignment="1" applyProtection="1" quotePrefix="1">
      <alignment horizontal="right"/>
      <protection hidden="1"/>
    </xf>
    <xf numFmtId="3" fontId="19" fillId="35" borderId="75" xfId="66" applyNumberFormat="1" applyFont="1" applyFill="1" applyBorder="1" applyProtection="1">
      <alignment/>
      <protection locked="0"/>
    </xf>
    <xf numFmtId="0" fontId="12" fillId="33" borderId="0" xfId="66" applyFont="1" applyFill="1">
      <alignment/>
      <protection/>
    </xf>
    <xf numFmtId="3" fontId="12" fillId="33" borderId="75" xfId="66" applyNumberFormat="1" applyFont="1" applyFill="1" applyBorder="1" applyProtection="1">
      <alignment/>
      <protection locked="0"/>
    </xf>
    <xf numFmtId="3" fontId="19" fillId="33" borderId="75" xfId="66" applyNumberFormat="1" applyFont="1" applyFill="1" applyBorder="1" applyProtection="1">
      <alignment/>
      <protection hidden="1"/>
    </xf>
    <xf numFmtId="3" fontId="19" fillId="35" borderId="75" xfId="66" applyNumberFormat="1" applyFont="1" applyFill="1" applyBorder="1" applyProtection="1">
      <alignment/>
      <protection hidden="1"/>
    </xf>
    <xf numFmtId="3" fontId="12" fillId="35" borderId="75" xfId="66" applyNumberFormat="1" applyFont="1" applyFill="1" applyBorder="1" applyProtection="1">
      <alignment/>
      <protection hidden="1"/>
    </xf>
    <xf numFmtId="167" fontId="12" fillId="35" borderId="60" xfId="66" applyNumberFormat="1" applyFont="1" applyFill="1" applyBorder="1" applyProtection="1">
      <alignment/>
      <protection hidden="1"/>
    </xf>
    <xf numFmtId="3" fontId="12" fillId="33" borderId="75" xfId="66" applyNumberFormat="1" applyFont="1" applyFill="1" applyBorder="1" applyProtection="1">
      <alignment/>
      <protection hidden="1"/>
    </xf>
    <xf numFmtId="3" fontId="12" fillId="33" borderId="75" xfId="66" applyNumberFormat="1" applyFont="1" applyFill="1" applyBorder="1" applyAlignment="1" applyProtection="1">
      <alignment horizontal="right"/>
      <protection locked="0"/>
    </xf>
    <xf numFmtId="3" fontId="12" fillId="33" borderId="61" xfId="66" applyNumberFormat="1" applyFont="1" applyFill="1" applyBorder="1" applyProtection="1">
      <alignment/>
      <protection locked="0"/>
    </xf>
    <xf numFmtId="3" fontId="19" fillId="33" borderId="61" xfId="66" applyNumberFormat="1" applyFont="1" applyFill="1" applyBorder="1" applyProtection="1">
      <alignment/>
      <protection locked="0"/>
    </xf>
    <xf numFmtId="3" fontId="19" fillId="35" borderId="77" xfId="66" applyNumberFormat="1" applyFont="1" applyFill="1" applyBorder="1" applyProtection="1">
      <alignment/>
      <protection hidden="1"/>
    </xf>
    <xf numFmtId="3" fontId="12" fillId="33" borderId="78" xfId="66" applyNumberFormat="1" applyFont="1" applyFill="1" applyBorder="1" applyProtection="1">
      <alignment/>
      <protection hidden="1"/>
    </xf>
    <xf numFmtId="167" fontId="12" fillId="33" borderId="66" xfId="66" applyNumberFormat="1" applyFont="1" applyFill="1" applyBorder="1" applyProtection="1">
      <alignment/>
      <protection hidden="1"/>
    </xf>
    <xf numFmtId="0" fontId="19" fillId="33" borderId="0" xfId="66" applyFont="1" applyFill="1" applyBorder="1" applyProtection="1">
      <alignment/>
      <protection hidden="1"/>
    </xf>
    <xf numFmtId="3" fontId="12" fillId="33" borderId="0" xfId="66" applyNumberFormat="1" applyFont="1" applyFill="1" applyBorder="1" applyProtection="1">
      <alignment/>
      <protection hidden="1"/>
    </xf>
    <xf numFmtId="0" fontId="14" fillId="0" borderId="0" xfId="55" applyFont="1">
      <alignment/>
      <protection/>
    </xf>
    <xf numFmtId="0" fontId="12" fillId="33" borderId="0" xfId="66" applyFont="1" applyFill="1" applyAlignment="1" applyProtection="1">
      <alignment horizontal="center"/>
      <protection hidden="1"/>
    </xf>
    <xf numFmtId="0" fontId="12" fillId="33" borderId="0" xfId="66" applyFont="1" applyFill="1" applyProtection="1">
      <alignment/>
      <protection locked="0"/>
    </xf>
    <xf numFmtId="0" fontId="14" fillId="33" borderId="0" xfId="65" applyFont="1" applyFill="1" applyAlignment="1">
      <alignment horizontal="center"/>
      <protection/>
    </xf>
    <xf numFmtId="0" fontId="11" fillId="33" borderId="0" xfId="66" applyFont="1" applyFill="1" applyAlignment="1" quotePrefix="1">
      <alignment/>
      <protection/>
    </xf>
    <xf numFmtId="0" fontId="14" fillId="0" borderId="0" xfId="65" applyFont="1" applyAlignment="1">
      <alignment horizontal="right"/>
      <protection/>
    </xf>
    <xf numFmtId="0" fontId="14" fillId="0" borderId="0" xfId="65" applyFont="1" applyProtection="1">
      <alignment/>
      <protection hidden="1"/>
    </xf>
    <xf numFmtId="0" fontId="14" fillId="33" borderId="0" xfId="65" applyFont="1" applyFill="1" applyAlignment="1" applyProtection="1">
      <alignment horizontal="center"/>
      <protection hidden="1"/>
    </xf>
    <xf numFmtId="0" fontId="13" fillId="33" borderId="0" xfId="66" applyFont="1" applyFill="1" applyAlignment="1">
      <alignment/>
      <protection/>
    </xf>
    <xf numFmtId="0" fontId="13" fillId="0" borderId="0" xfId="66" applyFont="1" applyAlignment="1">
      <alignment horizontal="right"/>
      <protection/>
    </xf>
    <xf numFmtId="0" fontId="11" fillId="33" borderId="0" xfId="66" applyFont="1" applyFill="1" applyAlignment="1" applyProtection="1">
      <alignment/>
      <protection hidden="1"/>
    </xf>
    <xf numFmtId="0" fontId="11" fillId="0" borderId="0" xfId="66" applyFont="1" applyAlignment="1" applyProtection="1">
      <alignment horizontal="right"/>
      <protection hidden="1"/>
    </xf>
    <xf numFmtId="0" fontId="12" fillId="33" borderId="0" xfId="65" applyFont="1" applyFill="1" applyAlignment="1" applyProtection="1">
      <alignment horizontal="center"/>
      <protection hidden="1"/>
    </xf>
    <xf numFmtId="0" fontId="19" fillId="33" borderId="0" xfId="66" applyFont="1" applyFill="1" applyBorder="1" applyAlignment="1" applyProtection="1">
      <alignment horizontal="center"/>
      <protection hidden="1"/>
    </xf>
    <xf numFmtId="0" fontId="20" fillId="0" borderId="0" xfId="55" applyFont="1" applyAlignment="1">
      <alignment horizontal="center"/>
      <protection/>
    </xf>
    <xf numFmtId="0" fontId="21" fillId="33" borderId="0" xfId="66" applyFont="1" applyFill="1" applyBorder="1" applyAlignment="1" applyProtection="1">
      <alignment horizontal="center"/>
      <protection hidden="1"/>
    </xf>
    <xf numFmtId="0" fontId="14" fillId="33" borderId="0" xfId="65" applyFont="1" applyFill="1" applyProtection="1">
      <alignment/>
      <protection hidden="1"/>
    </xf>
    <xf numFmtId="0" fontId="14" fillId="33" borderId="0" xfId="65" applyFont="1" applyFill="1" applyAlignment="1" applyProtection="1">
      <alignment horizontal="right"/>
      <protection hidden="1"/>
    </xf>
    <xf numFmtId="0" fontId="12" fillId="33" borderId="0" xfId="65" applyFont="1" applyFill="1" applyAlignment="1" applyProtection="1">
      <alignment horizontal="right"/>
      <protection hidden="1"/>
    </xf>
    <xf numFmtId="0" fontId="19" fillId="33" borderId="54" xfId="65" applyFont="1" applyFill="1" applyBorder="1" applyAlignment="1" applyProtection="1">
      <alignment horizontal="center" vertical="center" wrapText="1"/>
      <protection hidden="1"/>
    </xf>
    <xf numFmtId="0" fontId="19" fillId="33" borderId="79" xfId="65" applyFont="1" applyFill="1" applyBorder="1" applyAlignment="1" applyProtection="1">
      <alignment horizontal="center" vertical="center"/>
      <protection hidden="1"/>
    </xf>
    <xf numFmtId="0" fontId="19" fillId="33" borderId="56" xfId="65" applyFont="1" applyFill="1" applyBorder="1" applyAlignment="1" applyProtection="1">
      <alignment horizontal="center" vertical="center" wrapText="1"/>
      <protection hidden="1"/>
    </xf>
    <xf numFmtId="0" fontId="19" fillId="33" borderId="80" xfId="65" applyFont="1" applyFill="1" applyBorder="1" applyAlignment="1" applyProtection="1">
      <alignment horizontal="center" vertical="center" wrapText="1"/>
      <protection hidden="1"/>
    </xf>
    <xf numFmtId="0" fontId="19" fillId="33" borderId="57" xfId="65" applyFont="1" applyFill="1" applyBorder="1" applyAlignment="1" applyProtection="1">
      <alignment horizontal="center" vertical="center" wrapText="1"/>
      <protection hidden="1"/>
    </xf>
    <xf numFmtId="0" fontId="14" fillId="33" borderId="55" xfId="65" applyFont="1" applyFill="1" applyBorder="1" applyAlignment="1" applyProtection="1">
      <alignment horizontal="center" vertical="center"/>
      <protection hidden="1"/>
    </xf>
    <xf numFmtId="0" fontId="14" fillId="0" borderId="0" xfId="65" applyFont="1" applyAlignment="1" applyProtection="1">
      <alignment horizontal="center" vertical="center"/>
      <protection hidden="1"/>
    </xf>
    <xf numFmtId="0" fontId="14" fillId="0" borderId="58" xfId="55" applyFont="1" applyBorder="1" applyAlignment="1">
      <alignment vertical="center"/>
      <protection/>
    </xf>
    <xf numFmtId="0" fontId="14" fillId="0" borderId="61" xfId="55" applyFont="1" applyBorder="1" applyAlignment="1">
      <alignment vertical="center"/>
      <protection/>
    </xf>
    <xf numFmtId="0" fontId="12" fillId="0" borderId="12" xfId="55" applyFont="1" applyBorder="1" applyAlignment="1">
      <alignment vertical="center"/>
      <protection/>
    </xf>
    <xf numFmtId="0" fontId="14" fillId="0" borderId="62" xfId="55" applyFont="1" applyBorder="1" applyAlignment="1">
      <alignment vertical="center"/>
      <protection/>
    </xf>
    <xf numFmtId="0" fontId="14" fillId="33" borderId="60" xfId="65" applyFont="1" applyFill="1" applyBorder="1" applyAlignment="1" applyProtection="1">
      <alignment vertical="center"/>
      <protection hidden="1"/>
    </xf>
    <xf numFmtId="0" fontId="14" fillId="0" borderId="0" xfId="65" applyFont="1" applyAlignment="1" applyProtection="1">
      <alignment vertical="center"/>
      <protection hidden="1"/>
    </xf>
    <xf numFmtId="0" fontId="19" fillId="33" borderId="67" xfId="66" applyFont="1" applyFill="1" applyBorder="1" applyAlignment="1" applyProtection="1">
      <alignment horizontal="center" vertical="center"/>
      <protection hidden="1"/>
    </xf>
    <xf numFmtId="0" fontId="22" fillId="33" borderId="68" xfId="65" applyFont="1" applyFill="1" applyBorder="1" applyAlignment="1" applyProtection="1">
      <alignment horizontal="center" vertical="center"/>
      <protection hidden="1"/>
    </xf>
    <xf numFmtId="0" fontId="22" fillId="33" borderId="81" xfId="65" applyFont="1" applyFill="1" applyBorder="1" applyAlignment="1" applyProtection="1">
      <alignment horizontal="center" vertical="center"/>
      <protection hidden="1"/>
    </xf>
    <xf numFmtId="0" fontId="22" fillId="33" borderId="78" xfId="65" applyFont="1" applyFill="1" applyBorder="1" applyAlignment="1" applyProtection="1">
      <alignment horizontal="center" vertical="center"/>
      <protection hidden="1"/>
    </xf>
    <xf numFmtId="0" fontId="19" fillId="33" borderId="73" xfId="65" applyFont="1" applyFill="1" applyBorder="1" applyAlignment="1" applyProtection="1">
      <alignment horizontal="center" vertical="center"/>
      <protection hidden="1"/>
    </xf>
    <xf numFmtId="0" fontId="22" fillId="33" borderId="70" xfId="65" applyFont="1" applyFill="1" applyBorder="1" applyAlignment="1" applyProtection="1">
      <alignment horizontal="center" vertical="center"/>
      <protection hidden="1"/>
    </xf>
    <xf numFmtId="0" fontId="14" fillId="33" borderId="81" xfId="65" applyFont="1" applyFill="1" applyBorder="1" applyAlignment="1" applyProtection="1">
      <alignment vertical="center"/>
      <protection hidden="1"/>
    </xf>
    <xf numFmtId="0" fontId="12" fillId="33" borderId="63" xfId="65" applyFont="1" applyFill="1" applyBorder="1" applyAlignment="1" applyProtection="1">
      <alignment horizontal="center"/>
      <protection hidden="1"/>
    </xf>
    <xf numFmtId="0" fontId="12" fillId="33" borderId="79" xfId="65" applyFont="1" applyFill="1" applyBorder="1" applyAlignment="1" applyProtection="1">
      <alignment vertical="center"/>
      <protection hidden="1"/>
    </xf>
    <xf numFmtId="3" fontId="12" fillId="0" borderId="71" xfId="65" applyNumberFormat="1" applyFont="1" applyFill="1" applyBorder="1" applyProtection="1">
      <alignment/>
      <protection locked="0"/>
    </xf>
    <xf numFmtId="167" fontId="12" fillId="33" borderId="82" xfId="65" applyNumberFormat="1" applyFont="1" applyFill="1" applyBorder="1" applyProtection="1">
      <alignment/>
      <protection locked="0"/>
    </xf>
    <xf numFmtId="0" fontId="19" fillId="35" borderId="60" xfId="65" applyFont="1" applyFill="1" applyBorder="1" applyAlignment="1">
      <alignment horizontal="center"/>
      <protection/>
    </xf>
    <xf numFmtId="0" fontId="14" fillId="0" borderId="0" xfId="65" applyFont="1">
      <alignment/>
      <protection/>
    </xf>
    <xf numFmtId="0" fontId="12" fillId="33" borderId="51" xfId="65" applyFont="1" applyFill="1" applyBorder="1" applyAlignment="1" applyProtection="1">
      <alignment vertical="center"/>
      <protection hidden="1"/>
    </xf>
    <xf numFmtId="0" fontId="14" fillId="0" borderId="83" xfId="55" applyFont="1" applyBorder="1" applyAlignment="1">
      <alignment vertical="center"/>
      <protection/>
    </xf>
    <xf numFmtId="3" fontId="12" fillId="0" borderId="10" xfId="65" applyNumberFormat="1" applyFont="1" applyBorder="1" applyProtection="1">
      <alignment/>
      <protection locked="0"/>
    </xf>
    <xf numFmtId="167" fontId="12" fillId="33" borderId="62" xfId="65" applyNumberFormat="1" applyFont="1" applyFill="1" applyBorder="1" applyProtection="1">
      <alignment/>
      <protection locked="0"/>
    </xf>
    <xf numFmtId="0" fontId="19" fillId="33" borderId="51" xfId="65" applyFont="1" applyFill="1" applyBorder="1" applyAlignment="1" applyProtection="1">
      <alignment vertical="center"/>
      <protection hidden="1"/>
    </xf>
    <xf numFmtId="3" fontId="19" fillId="35" borderId="10" xfId="65" applyNumberFormat="1" applyFont="1" applyFill="1" applyBorder="1" applyProtection="1">
      <alignment/>
      <protection locked="0"/>
    </xf>
    <xf numFmtId="167" fontId="19" fillId="35" borderId="84" xfId="65" applyNumberFormat="1" applyFont="1" applyFill="1" applyBorder="1" applyProtection="1">
      <alignment/>
      <protection locked="0"/>
    </xf>
    <xf numFmtId="3" fontId="19" fillId="35" borderId="10" xfId="65" applyNumberFormat="1" applyFont="1" applyFill="1" applyBorder="1" applyProtection="1">
      <alignment/>
      <protection hidden="1"/>
    </xf>
    <xf numFmtId="0" fontId="19" fillId="33" borderId="0" xfId="65" applyFont="1" applyFill="1" applyBorder="1" applyAlignment="1" applyProtection="1">
      <alignment vertical="center" wrapText="1"/>
      <protection hidden="1"/>
    </xf>
    <xf numFmtId="0" fontId="12" fillId="33" borderId="83" xfId="65" applyFont="1" applyFill="1" applyBorder="1" applyAlignment="1" applyProtection="1">
      <alignment vertical="center" wrapText="1"/>
      <protection hidden="1"/>
    </xf>
    <xf numFmtId="3" fontId="19" fillId="0" borderId="10" xfId="65" applyNumberFormat="1" applyFont="1" applyBorder="1" applyProtection="1">
      <alignment/>
      <protection locked="0"/>
    </xf>
    <xf numFmtId="167" fontId="19" fillId="33" borderId="84" xfId="65" applyNumberFormat="1" applyFont="1" applyFill="1" applyBorder="1" applyProtection="1">
      <alignment/>
      <protection locked="0"/>
    </xf>
    <xf numFmtId="2" fontId="12" fillId="0" borderId="10" xfId="65" applyNumberFormat="1" applyFont="1" applyBorder="1" applyAlignment="1" applyProtection="1" quotePrefix="1">
      <alignment horizontal="right"/>
      <protection locked="0"/>
    </xf>
    <xf numFmtId="3" fontId="12" fillId="0" borderId="10" xfId="65" applyNumberFormat="1" applyFont="1" applyBorder="1" applyAlignment="1" applyProtection="1" quotePrefix="1">
      <alignment horizontal="right"/>
      <protection locked="0"/>
    </xf>
    <xf numFmtId="167" fontId="12" fillId="0" borderId="84" xfId="65" applyNumberFormat="1" applyFont="1" applyFill="1" applyBorder="1" applyProtection="1">
      <alignment/>
      <protection locked="0"/>
    </xf>
    <xf numFmtId="167" fontId="12" fillId="33" borderId="84" xfId="65" applyNumberFormat="1" applyFont="1" applyFill="1" applyBorder="1" applyProtection="1">
      <alignment/>
      <protection locked="0"/>
    </xf>
    <xf numFmtId="0" fontId="12" fillId="33" borderId="63" xfId="65" applyFont="1" applyFill="1" applyBorder="1" applyAlignment="1" applyProtection="1">
      <alignment horizontal="center" vertical="center"/>
      <protection hidden="1"/>
    </xf>
    <xf numFmtId="3" fontId="19" fillId="35" borderId="75" xfId="65" applyNumberFormat="1" applyFont="1" applyFill="1" applyBorder="1" applyProtection="1">
      <alignment/>
      <protection hidden="1"/>
    </xf>
    <xf numFmtId="0" fontId="14" fillId="0" borderId="51" xfId="55" applyFont="1" applyBorder="1" applyAlignment="1">
      <alignment vertical="center"/>
      <protection/>
    </xf>
    <xf numFmtId="0" fontId="19" fillId="33" borderId="0" xfId="65" applyFont="1" applyFill="1" applyBorder="1" applyProtection="1">
      <alignment/>
      <protection hidden="1"/>
    </xf>
    <xf numFmtId="0" fontId="12" fillId="33" borderId="83" xfId="65" applyFont="1" applyFill="1" applyBorder="1" applyProtection="1">
      <alignment/>
      <protection hidden="1"/>
    </xf>
    <xf numFmtId="0" fontId="12" fillId="33" borderId="0" xfId="65" applyFont="1" applyFill="1" applyBorder="1" applyProtection="1">
      <alignment/>
      <protection hidden="1"/>
    </xf>
    <xf numFmtId="0" fontId="12" fillId="33" borderId="72" xfId="65" applyFont="1" applyFill="1" applyBorder="1" applyAlignment="1" applyProtection="1">
      <alignment horizontal="center"/>
      <protection hidden="1"/>
    </xf>
    <xf numFmtId="0" fontId="19" fillId="33" borderId="65" xfId="65" applyFont="1" applyFill="1" applyBorder="1" applyProtection="1">
      <alignment/>
      <protection hidden="1"/>
    </xf>
    <xf numFmtId="0" fontId="12" fillId="33" borderId="66" xfId="65" applyFont="1" applyFill="1" applyBorder="1" applyProtection="1">
      <alignment/>
      <protection hidden="1"/>
    </xf>
    <xf numFmtId="49" fontId="19" fillId="35" borderId="78" xfId="65" applyNumberFormat="1" applyFont="1" applyFill="1" applyBorder="1" applyAlignment="1" applyProtection="1" quotePrefix="1">
      <alignment horizontal="right"/>
      <protection hidden="1"/>
    </xf>
    <xf numFmtId="167" fontId="19" fillId="35" borderId="70" xfId="65" applyNumberFormat="1" applyFont="1" applyFill="1" applyBorder="1" applyProtection="1">
      <alignment/>
      <protection locked="0"/>
    </xf>
    <xf numFmtId="0" fontId="19" fillId="35" borderId="81" xfId="65" applyFont="1" applyFill="1" applyBorder="1" applyAlignment="1">
      <alignment horizontal="center"/>
      <protection/>
    </xf>
    <xf numFmtId="0" fontId="14" fillId="33" borderId="0" xfId="65" applyFont="1" applyFill="1" applyBorder="1" applyAlignment="1" applyProtection="1">
      <alignment horizontal="center"/>
      <protection hidden="1"/>
    </xf>
    <xf numFmtId="0" fontId="22" fillId="33" borderId="0" xfId="65" applyFont="1" applyFill="1" applyBorder="1" applyProtection="1">
      <alignment/>
      <protection hidden="1"/>
    </xf>
    <xf numFmtId="0" fontId="14" fillId="33" borderId="0" xfId="65" applyFont="1" applyFill="1" applyBorder="1" applyProtection="1">
      <alignment/>
      <protection hidden="1"/>
    </xf>
    <xf numFmtId="3" fontId="19" fillId="33" borderId="0" xfId="65" applyNumberFormat="1" applyFont="1" applyFill="1" applyBorder="1" applyProtection="1">
      <alignment/>
      <protection hidden="1"/>
    </xf>
    <xf numFmtId="3" fontId="22" fillId="33" borderId="0" xfId="65" applyNumberFormat="1" applyFont="1" applyFill="1" applyBorder="1" applyProtection="1">
      <alignment/>
      <protection hidden="1"/>
    </xf>
    <xf numFmtId="0" fontId="14" fillId="33" borderId="0" xfId="65" applyFont="1" applyFill="1" applyBorder="1" applyAlignment="1">
      <alignment horizontal="center"/>
      <protection/>
    </xf>
    <xf numFmtId="0" fontId="12" fillId="0" borderId="0" xfId="55" applyFont="1">
      <alignment/>
      <protection/>
    </xf>
    <xf numFmtId="0" fontId="14" fillId="0" borderId="0" xfId="55" applyFont="1" applyAlignment="1">
      <alignment vertical="center"/>
      <protection/>
    </xf>
    <xf numFmtId="0" fontId="14" fillId="33" borderId="0" xfId="65" applyFont="1" applyFill="1" applyAlignment="1" applyProtection="1">
      <alignment horizontal="center"/>
      <protection locked="0"/>
    </xf>
    <xf numFmtId="0" fontId="14" fillId="33" borderId="0" xfId="65" applyFont="1" applyFill="1" applyProtection="1">
      <alignment/>
      <protection locked="0"/>
    </xf>
    <xf numFmtId="0" fontId="12" fillId="33" borderId="0" xfId="65" applyFont="1" applyFill="1" applyProtection="1">
      <alignment/>
      <protection locked="0"/>
    </xf>
    <xf numFmtId="0" fontId="14" fillId="33" borderId="0" xfId="65" applyFont="1" applyFill="1">
      <alignment/>
      <protection/>
    </xf>
    <xf numFmtId="4" fontId="0" fillId="34" borderId="40" xfId="0" applyNumberFormat="1" applyFont="1" applyFill="1" applyBorder="1" applyAlignment="1">
      <alignment horizontal="right" vertical="center"/>
    </xf>
    <xf numFmtId="4" fontId="0" fillId="34" borderId="39" xfId="0" applyNumberFormat="1" applyFont="1" applyFill="1" applyBorder="1" applyAlignment="1">
      <alignment horizontal="right" vertical="center"/>
    </xf>
    <xf numFmtId="4" fontId="0" fillId="34" borderId="39" xfId="57" applyNumberFormat="1" applyFont="1" applyFill="1" applyBorder="1" applyAlignment="1">
      <alignment horizontal="right" vertical="center"/>
      <protection/>
    </xf>
    <xf numFmtId="4" fontId="0" fillId="34" borderId="40" xfId="57" applyNumberFormat="1" applyFont="1" applyFill="1" applyBorder="1" applyAlignment="1">
      <alignment horizontal="right" vertical="center"/>
      <protection/>
    </xf>
    <xf numFmtId="4" fontId="0" fillId="34" borderId="43" xfId="0" applyNumberFormat="1" applyFont="1" applyFill="1" applyBorder="1" applyAlignment="1">
      <alignment horizontal="right" vertical="center"/>
    </xf>
    <xf numFmtId="4" fontId="0" fillId="34" borderId="85" xfId="0" applyNumberFormat="1" applyFont="1" applyFill="1" applyBorder="1" applyAlignment="1">
      <alignment horizontal="right" vertical="center"/>
    </xf>
    <xf numFmtId="4" fontId="0" fillId="34" borderId="86" xfId="0" applyNumberFormat="1" applyFont="1" applyFill="1" applyBorder="1" applyAlignment="1">
      <alignment horizontal="right" vertical="center"/>
    </xf>
    <xf numFmtId="4" fontId="10" fillId="34" borderId="40" xfId="0" applyNumberFormat="1" applyFont="1" applyFill="1" applyBorder="1" applyAlignment="1">
      <alignment horizontal="right"/>
    </xf>
    <xf numFmtId="4" fontId="9" fillId="34" borderId="40" xfId="57" applyNumberFormat="1" applyFont="1" applyFill="1" applyBorder="1" applyAlignment="1">
      <alignment horizontal="right" vertical="center"/>
      <protection/>
    </xf>
    <xf numFmtId="4" fontId="9" fillId="34" borderId="39" xfId="57" applyNumberFormat="1" applyFont="1" applyFill="1" applyBorder="1" applyAlignment="1">
      <alignment horizontal="right" vertical="center"/>
      <protection/>
    </xf>
    <xf numFmtId="4" fontId="0" fillId="34" borderId="43" xfId="0" applyNumberFormat="1" applyFont="1" applyFill="1" applyBorder="1" applyAlignment="1">
      <alignment horizontal="center" vertical="center"/>
    </xf>
    <xf numFmtId="4" fontId="0" fillId="34" borderId="85" xfId="0" applyNumberFormat="1" applyFont="1" applyFill="1" applyBorder="1" applyAlignment="1">
      <alignment horizontal="center" vertical="center"/>
    </xf>
    <xf numFmtId="4" fontId="0" fillId="34" borderId="86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87" xfId="0" applyFont="1" applyBorder="1" applyAlignment="1">
      <alignment horizontal="center" vertical="center" wrapText="1"/>
    </xf>
    <xf numFmtId="0" fontId="0" fillId="0" borderId="88" xfId="0" applyFont="1" applyBorder="1" applyAlignment="1">
      <alignment horizontal="center" vertical="center" wrapText="1"/>
    </xf>
    <xf numFmtId="0" fontId="0" fillId="0" borderId="89" xfId="0" applyFont="1" applyBorder="1" applyAlignment="1">
      <alignment horizontal="center" vertical="center"/>
    </xf>
    <xf numFmtId="0" fontId="0" fillId="0" borderId="90" xfId="0" applyFont="1" applyBorder="1" applyAlignment="1">
      <alignment horizontal="center" vertical="center"/>
    </xf>
    <xf numFmtId="0" fontId="0" fillId="0" borderId="89" xfId="0" applyFont="1" applyBorder="1" applyAlignment="1">
      <alignment horizontal="center" vertical="center" wrapText="1"/>
    </xf>
    <xf numFmtId="0" fontId="0" fillId="0" borderId="90" xfId="0" applyFont="1" applyBorder="1" applyAlignment="1">
      <alignment horizontal="center" vertical="center" wrapText="1"/>
    </xf>
    <xf numFmtId="3" fontId="0" fillId="0" borderId="91" xfId="0" applyNumberFormat="1" applyFont="1" applyBorder="1" applyAlignment="1">
      <alignment horizontal="center" vertical="center" wrapText="1"/>
    </xf>
    <xf numFmtId="3" fontId="0" fillId="0" borderId="92" xfId="0" applyNumberFormat="1" applyFont="1" applyBorder="1" applyAlignment="1">
      <alignment horizontal="center" vertical="center" wrapText="1"/>
    </xf>
    <xf numFmtId="0" fontId="0" fillId="0" borderId="93" xfId="0" applyFont="1" applyBorder="1" applyAlignment="1">
      <alignment horizontal="center" vertical="center" wrapText="1"/>
    </xf>
    <xf numFmtId="0" fontId="0" fillId="0" borderId="94" xfId="0" applyFont="1" applyBorder="1" applyAlignment="1">
      <alignment horizontal="center" vertical="center"/>
    </xf>
    <xf numFmtId="0" fontId="0" fillId="0" borderId="94" xfId="0" applyFont="1" applyBorder="1" applyAlignment="1">
      <alignment horizontal="center" vertical="center" wrapText="1"/>
    </xf>
    <xf numFmtId="3" fontId="0" fillId="0" borderId="89" xfId="0" applyNumberFormat="1" applyFont="1" applyBorder="1" applyAlignment="1">
      <alignment horizontal="center" vertical="center" wrapText="1"/>
    </xf>
    <xf numFmtId="3" fontId="0" fillId="0" borderId="94" xfId="0" applyNumberFormat="1" applyFont="1" applyBorder="1" applyAlignment="1">
      <alignment horizontal="center" vertical="center" wrapText="1"/>
    </xf>
    <xf numFmtId="3" fontId="0" fillId="0" borderId="95" xfId="0" applyNumberFormat="1" applyFont="1" applyBorder="1" applyAlignment="1">
      <alignment horizontal="center" vertical="center" wrapText="1"/>
    </xf>
    <xf numFmtId="3" fontId="0" fillId="0" borderId="96" xfId="0" applyNumberFormat="1" applyFont="1" applyBorder="1" applyAlignment="1">
      <alignment horizontal="center" vertical="center" wrapText="1"/>
    </xf>
    <xf numFmtId="3" fontId="0" fillId="0" borderId="97" xfId="0" applyNumberFormat="1" applyFont="1" applyBorder="1" applyAlignment="1">
      <alignment horizontal="center" vertical="center" wrapText="1"/>
    </xf>
    <xf numFmtId="3" fontId="0" fillId="0" borderId="98" xfId="0" applyNumberFormat="1" applyFont="1" applyBorder="1" applyAlignment="1">
      <alignment horizontal="center" vertical="center" wrapText="1"/>
    </xf>
    <xf numFmtId="3" fontId="0" fillId="0" borderId="99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4" fontId="10" fillId="34" borderId="40" xfId="0" applyNumberFormat="1" applyFont="1" applyFill="1" applyBorder="1" applyAlignment="1">
      <alignment horizontal="right" vertical="center"/>
    </xf>
    <xf numFmtId="4" fontId="10" fillId="34" borderId="39" xfId="0" applyNumberFormat="1" applyFont="1" applyFill="1" applyBorder="1" applyAlignment="1">
      <alignment horizontal="right" vertical="center"/>
    </xf>
    <xf numFmtId="0" fontId="12" fillId="33" borderId="51" xfId="66" applyFont="1" applyFill="1" applyBorder="1" applyAlignment="1" applyProtection="1">
      <alignment vertical="center"/>
      <protection hidden="1"/>
    </xf>
    <xf numFmtId="0" fontId="12" fillId="0" borderId="0" xfId="55" applyFont="1" applyAlignment="1">
      <alignment vertical="center"/>
      <protection/>
    </xf>
    <xf numFmtId="0" fontId="12" fillId="0" borderId="83" xfId="55" applyFont="1" applyBorder="1" applyAlignment="1">
      <alignment vertical="center"/>
      <protection/>
    </xf>
    <xf numFmtId="0" fontId="19" fillId="33" borderId="51" xfId="66" applyFont="1" applyFill="1" applyBorder="1" applyAlignment="1" applyProtection="1">
      <alignment vertical="center" wrapText="1"/>
      <protection hidden="1"/>
    </xf>
    <xf numFmtId="0" fontId="12" fillId="0" borderId="64" xfId="55" applyFont="1" applyBorder="1" applyAlignment="1">
      <alignment vertical="center"/>
      <protection/>
    </xf>
    <xf numFmtId="0" fontId="12" fillId="0" borderId="65" xfId="55" applyFont="1" applyBorder="1" applyAlignment="1">
      <alignment vertical="center"/>
      <protection/>
    </xf>
    <xf numFmtId="0" fontId="12" fillId="0" borderId="66" xfId="55" applyFont="1" applyBorder="1" applyAlignment="1">
      <alignment vertical="center"/>
      <protection/>
    </xf>
    <xf numFmtId="0" fontId="12" fillId="33" borderId="100" xfId="66" applyFont="1" applyFill="1" applyBorder="1" applyAlignment="1" applyProtection="1">
      <alignment horizontal="center"/>
      <protection hidden="1"/>
    </xf>
    <xf numFmtId="0" fontId="12" fillId="0" borderId="100" xfId="55" applyFont="1" applyBorder="1" applyAlignment="1">
      <alignment/>
      <protection/>
    </xf>
    <xf numFmtId="3" fontId="12" fillId="33" borderId="100" xfId="66" applyNumberFormat="1" applyFont="1" applyFill="1" applyBorder="1" applyAlignment="1" applyProtection="1">
      <alignment horizontal="center" wrapText="1"/>
      <protection hidden="1"/>
    </xf>
    <xf numFmtId="0" fontId="12" fillId="0" borderId="100" xfId="55" applyFont="1" applyBorder="1" applyAlignment="1">
      <alignment horizontal="center"/>
      <protection/>
    </xf>
    <xf numFmtId="0" fontId="12" fillId="33" borderId="51" xfId="66" applyFont="1" applyFill="1" applyBorder="1" applyAlignment="1" applyProtection="1">
      <alignment vertical="center" wrapText="1"/>
      <protection hidden="1"/>
    </xf>
    <xf numFmtId="0" fontId="12" fillId="0" borderId="51" xfId="55" applyFont="1" applyBorder="1" applyAlignment="1">
      <alignment vertical="center"/>
      <protection/>
    </xf>
    <xf numFmtId="0" fontId="19" fillId="33" borderId="51" xfId="66" applyFont="1" applyFill="1" applyBorder="1" applyAlignment="1" applyProtection="1">
      <alignment vertical="center"/>
      <protection hidden="1"/>
    </xf>
    <xf numFmtId="0" fontId="19" fillId="33" borderId="79" xfId="66" applyFont="1" applyFill="1" applyBorder="1" applyAlignment="1" applyProtection="1">
      <alignment vertical="center"/>
      <protection hidden="1"/>
    </xf>
    <xf numFmtId="0" fontId="12" fillId="0" borderId="100" xfId="55" applyFont="1" applyBorder="1" applyAlignment="1">
      <alignment vertical="center"/>
      <protection/>
    </xf>
    <xf numFmtId="0" fontId="12" fillId="0" borderId="55" xfId="55" applyFont="1" applyBorder="1" applyAlignment="1">
      <alignment vertical="center"/>
      <protection/>
    </xf>
    <xf numFmtId="0" fontId="13" fillId="33" borderId="0" xfId="66" applyFont="1" applyFill="1" applyAlignment="1" applyProtection="1">
      <alignment horizontal="center"/>
      <protection hidden="1"/>
    </xf>
    <xf numFmtId="0" fontId="16" fillId="33" borderId="0" xfId="66" applyFont="1" applyFill="1" applyBorder="1" applyAlignment="1" applyProtection="1">
      <alignment horizontal="center"/>
      <protection hidden="1"/>
    </xf>
    <xf numFmtId="0" fontId="19" fillId="33" borderId="54" xfId="66" applyFont="1" applyFill="1" applyBorder="1" applyAlignment="1" applyProtection="1">
      <alignment horizontal="center" vertical="center" wrapText="1"/>
      <protection hidden="1"/>
    </xf>
    <xf numFmtId="0" fontId="14" fillId="0" borderId="58" xfId="55" applyFont="1" applyBorder="1" applyAlignment="1">
      <alignment horizontal="center" vertical="center"/>
      <protection/>
    </xf>
    <xf numFmtId="0" fontId="19" fillId="33" borderId="79" xfId="66" applyFont="1" applyFill="1" applyBorder="1" applyAlignment="1" applyProtection="1">
      <alignment horizontal="center" vertical="center" wrapText="1"/>
      <protection hidden="1"/>
    </xf>
    <xf numFmtId="0" fontId="14" fillId="0" borderId="100" xfId="55" applyFont="1" applyBorder="1" applyAlignment="1">
      <alignment vertical="center"/>
      <protection/>
    </xf>
    <xf numFmtId="0" fontId="14" fillId="0" borderId="55" xfId="55" applyFont="1" applyBorder="1" applyAlignment="1">
      <alignment vertical="center"/>
      <protection/>
    </xf>
    <xf numFmtId="0" fontId="14" fillId="0" borderId="59" xfId="55" applyFont="1" applyBorder="1" applyAlignment="1">
      <alignment vertical="center"/>
      <protection/>
    </xf>
    <xf numFmtId="0" fontId="14" fillId="0" borderId="101" xfId="55" applyFont="1" applyBorder="1" applyAlignment="1">
      <alignment vertical="center"/>
      <protection/>
    </xf>
    <xf numFmtId="0" fontId="14" fillId="0" borderId="60" xfId="55" applyFont="1" applyBorder="1" applyAlignment="1">
      <alignment vertical="center"/>
      <protection/>
    </xf>
    <xf numFmtId="0" fontId="19" fillId="33" borderId="80" xfId="66" applyFont="1" applyFill="1" applyBorder="1" applyAlignment="1" applyProtection="1">
      <alignment horizontal="center" vertical="center" wrapText="1"/>
      <protection hidden="1"/>
    </xf>
    <xf numFmtId="0" fontId="14" fillId="0" borderId="12" xfId="55" applyFont="1" applyBorder="1" applyAlignment="1">
      <alignment horizontal="center" vertical="center"/>
      <protection/>
    </xf>
    <xf numFmtId="0" fontId="19" fillId="33" borderId="57" xfId="66" applyFont="1" applyFill="1" applyBorder="1" applyAlignment="1" applyProtection="1">
      <alignment horizontal="center" vertical="center" wrapText="1"/>
      <protection hidden="1"/>
    </xf>
    <xf numFmtId="0" fontId="14" fillId="0" borderId="62" xfId="55" applyFont="1" applyBorder="1" applyAlignment="1">
      <alignment horizontal="center" vertical="center"/>
      <protection/>
    </xf>
    <xf numFmtId="0" fontId="12" fillId="33" borderId="64" xfId="66" applyFont="1" applyFill="1" applyBorder="1" applyAlignment="1" applyProtection="1">
      <alignment vertical="center"/>
      <protection hidden="1"/>
    </xf>
    <xf numFmtId="3" fontId="12" fillId="33" borderId="100" xfId="66" applyNumberFormat="1" applyFont="1" applyFill="1" applyBorder="1" applyAlignment="1" applyProtection="1">
      <alignment horizontal="center" wrapText="1"/>
      <protection/>
    </xf>
    <xf numFmtId="0" fontId="14" fillId="0" borderId="100" xfId="55" applyFont="1" applyBorder="1" applyAlignment="1">
      <alignment horizontal="center"/>
      <protection/>
    </xf>
    <xf numFmtId="0" fontId="14" fillId="0" borderId="0" xfId="55" applyFont="1" applyAlignment="1">
      <alignment horizontal="center"/>
      <protection/>
    </xf>
    <xf numFmtId="0" fontId="12" fillId="33" borderId="0" xfId="66" applyFont="1" applyFill="1" applyBorder="1" applyAlignment="1" applyProtection="1">
      <alignment horizontal="center"/>
      <protection hidden="1"/>
    </xf>
    <xf numFmtId="0" fontId="14" fillId="0" borderId="0" xfId="55" applyFont="1" applyAlignment="1">
      <alignment/>
      <protection/>
    </xf>
    <xf numFmtId="0" fontId="11" fillId="33" borderId="0" xfId="66" applyFont="1" applyFill="1" applyAlignment="1" quotePrefix="1">
      <alignment horizontal="center"/>
      <protection/>
    </xf>
    <xf numFmtId="0" fontId="13" fillId="33" borderId="0" xfId="66" applyFont="1" applyFill="1" applyAlignment="1">
      <alignment horizontal="center"/>
      <protection/>
    </xf>
    <xf numFmtId="0" fontId="11" fillId="33" borderId="0" xfId="66" applyFont="1" applyFill="1" applyAlignment="1" applyProtection="1">
      <alignment horizontal="center"/>
      <protection hidden="1"/>
    </xf>
    <xf numFmtId="0" fontId="12" fillId="33" borderId="51" xfId="66" applyFont="1" applyFill="1" applyBorder="1" applyAlignment="1" applyProtection="1">
      <alignment/>
      <protection hidden="1"/>
    </xf>
    <xf numFmtId="0" fontId="12" fillId="0" borderId="0" xfId="55" applyFont="1" applyAlignment="1">
      <alignment/>
      <protection/>
    </xf>
    <xf numFmtId="0" fontId="12" fillId="0" borderId="83" xfId="55" applyFont="1" applyBorder="1" applyAlignment="1">
      <alignment/>
      <protection/>
    </xf>
    <xf numFmtId="0" fontId="14" fillId="0" borderId="100" xfId="55" applyFont="1" applyBorder="1" applyAlignment="1">
      <alignment horizontal="center" vertical="center"/>
      <protection/>
    </xf>
    <xf numFmtId="0" fontId="14" fillId="0" borderId="55" xfId="55" applyFont="1" applyBorder="1" applyAlignment="1">
      <alignment horizontal="center" vertical="center"/>
      <protection/>
    </xf>
    <xf numFmtId="0" fontId="14" fillId="0" borderId="59" xfId="55" applyFont="1" applyBorder="1" applyAlignment="1">
      <alignment horizontal="center" vertical="center"/>
      <protection/>
    </xf>
    <xf numFmtId="0" fontId="14" fillId="0" borderId="101" xfId="55" applyFont="1" applyBorder="1" applyAlignment="1">
      <alignment horizontal="center" vertical="center"/>
      <protection/>
    </xf>
    <xf numFmtId="0" fontId="14" fillId="0" borderId="60" xfId="55" applyFont="1" applyBorder="1" applyAlignment="1">
      <alignment horizontal="center" vertical="center"/>
      <protection/>
    </xf>
    <xf numFmtId="0" fontId="14" fillId="0" borderId="0" xfId="55" applyFont="1" applyAlignment="1">
      <alignment horizontal="center" vertical="center" wrapText="1"/>
      <protection/>
    </xf>
    <xf numFmtId="0" fontId="14" fillId="0" borderId="0" xfId="55" applyFont="1" applyAlignment="1">
      <alignment horizontal="center" vertical="center"/>
      <protection/>
    </xf>
    <xf numFmtId="0" fontId="21" fillId="33" borderId="0" xfId="66" applyFont="1" applyFill="1" applyBorder="1" applyAlignment="1" applyProtection="1">
      <alignment horizontal="center"/>
      <protection hidden="1"/>
    </xf>
    <xf numFmtId="0" fontId="19" fillId="33" borderId="51" xfId="65" applyFont="1" applyFill="1" applyBorder="1" applyAlignment="1" applyProtection="1">
      <alignment horizontal="left" vertical="center" wrapText="1"/>
      <protection hidden="1"/>
    </xf>
    <xf numFmtId="0" fontId="19" fillId="33" borderId="83" xfId="65" applyFont="1" applyFill="1" applyBorder="1" applyAlignment="1" applyProtection="1">
      <alignment horizontal="left" vertical="center" wrapText="1"/>
      <protection hidden="1"/>
    </xf>
  </cellXfs>
  <cellStyles count="65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Normál 2" xfId="55"/>
    <cellStyle name="Normál 2 2" xfId="56"/>
    <cellStyle name="Normál 2 2 2" xfId="57"/>
    <cellStyle name="Normál 3" xfId="58"/>
    <cellStyle name="Normál 3 2" xfId="59"/>
    <cellStyle name="Normál 4" xfId="60"/>
    <cellStyle name="Normál 4 2" xfId="61"/>
    <cellStyle name="Normál 5" xfId="62"/>
    <cellStyle name="Normál 5 2" xfId="63"/>
    <cellStyle name="Normál 6" xfId="64"/>
    <cellStyle name="Normál_EREDM" xfId="65"/>
    <cellStyle name="Normál_MERF_950" xfId="66"/>
    <cellStyle name="Összesen" xfId="67"/>
    <cellStyle name="Currency" xfId="68"/>
    <cellStyle name="Currency [0]" xfId="69"/>
    <cellStyle name="Rossz" xfId="70"/>
    <cellStyle name="Semleges" xfId="71"/>
    <cellStyle name="Számítás" xfId="72"/>
    <cellStyle name="Percent" xfId="73"/>
    <cellStyle name="Százalék 2" xfId="74"/>
    <cellStyle name="Százalék 3" xfId="75"/>
    <cellStyle name="Százalék 3 2" xfId="76"/>
    <cellStyle name="Százalék 4" xfId="77"/>
    <cellStyle name="Százalék 5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61</xdr:row>
      <xdr:rowOff>0</xdr:rowOff>
    </xdr:from>
    <xdr:to>
      <xdr:col>9</xdr:col>
      <xdr:colOff>0</xdr:colOff>
      <xdr:row>61</xdr:row>
      <xdr:rowOff>0</xdr:rowOff>
    </xdr:to>
    <xdr:sp>
      <xdr:nvSpPr>
        <xdr:cNvPr id="1" name="Szöveg 2"/>
        <xdr:cNvSpPr txBox="1">
          <a:spLocks noChangeArrowheads="1"/>
        </xdr:cNvSpPr>
      </xdr:nvSpPr>
      <xdr:spPr>
        <a:xfrm>
          <a:off x="5438775" y="10048875"/>
          <a:ext cx="14287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Rácz Géza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ügyvezető igazgató</a:t>
          </a:r>
        </a:p>
      </xdr:txBody>
    </xdr:sp>
    <xdr:clientData/>
  </xdr:twoCellAnchor>
  <xdr:twoCellAnchor>
    <xdr:from>
      <xdr:col>7</xdr:col>
      <xdr:colOff>0</xdr:colOff>
      <xdr:row>120</xdr:row>
      <xdr:rowOff>0</xdr:rowOff>
    </xdr:from>
    <xdr:to>
      <xdr:col>9</xdr:col>
      <xdr:colOff>0</xdr:colOff>
      <xdr:row>120</xdr:row>
      <xdr:rowOff>0</xdr:rowOff>
    </xdr:to>
    <xdr:sp>
      <xdr:nvSpPr>
        <xdr:cNvPr id="2" name="Szöveg 2"/>
        <xdr:cNvSpPr txBox="1">
          <a:spLocks noChangeArrowheads="1"/>
        </xdr:cNvSpPr>
      </xdr:nvSpPr>
      <xdr:spPr>
        <a:xfrm>
          <a:off x="5438775" y="21012150"/>
          <a:ext cx="14287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Rácz Géza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ügyvezető igazgató</a:t>
          </a:r>
        </a:p>
      </xdr:txBody>
    </xdr:sp>
    <xdr:clientData/>
  </xdr:twoCellAnchor>
  <xdr:twoCellAnchor>
    <xdr:from>
      <xdr:col>0</xdr:col>
      <xdr:colOff>0</xdr:colOff>
      <xdr:row>63</xdr:row>
      <xdr:rowOff>0</xdr:rowOff>
    </xdr:from>
    <xdr:to>
      <xdr:col>4</xdr:col>
      <xdr:colOff>180975</xdr:colOff>
      <xdr:row>65</xdr:row>
      <xdr:rowOff>95250</xdr:rowOff>
    </xdr:to>
    <xdr:pic>
      <xdr:nvPicPr>
        <xdr:cNvPr id="3" name="Kép 1" descr="C:\Documents and Settings\User\Dokumentumok\TITKÁRSÁG\Céges\Logók\logo_új\TERMOSTAR logó 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829925"/>
          <a:ext cx="2362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180975</xdr:colOff>
      <xdr:row>2</xdr:row>
      <xdr:rowOff>152400</xdr:rowOff>
    </xdr:to>
    <xdr:pic>
      <xdr:nvPicPr>
        <xdr:cNvPr id="4" name="Kép 1" descr="C:\Documents and Settings\User\Dokumentumok\TITKÁRSÁG\Céges\Logók\logo_új\TERMOSTAR logó 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62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352425</xdr:colOff>
      <xdr:row>2</xdr:row>
      <xdr:rowOff>142875</xdr:rowOff>
    </xdr:to>
    <xdr:pic>
      <xdr:nvPicPr>
        <xdr:cNvPr id="1" name="Kép 1" descr="C:\Documents and Settings\User\Dokumentumok\TITKÁRSÁG\Céges\Logók\logo_új\TERMOSTAR logó 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526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termostar.hu/--==Public_bol==--\hajduk\Sz&#225;mviteli%20sz&#233;tv&#225;laszt&#225;s%202013%20&#233;v\Sz&#225;mviteli%20sz&#233;tv&#225;laszt&#225;s%202013.&#233;v%20besz&#225;mol&#243;hoz%20154720%20ikt%20sz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--==Public_bol==--\hajduk\Sz&#225;mviteli%20sz&#233;tv&#225;laszt&#225;s%202013%20&#233;v\Sz&#225;mviteli%20sz&#233;tv&#225;laszt&#225;s%202013.&#233;v%20besz&#225;mol&#243;hoz%20154720%20ikt%20sz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redmény kimutatás2012 Szv-ÁV"/>
      <sheetName val="Eredmény kimutatás2012 Szv- (2"/>
      <sheetName val="Önköltség részletes ÁV-SzV "/>
      <sheetName val="Fedezet SzV arányosítva"/>
      <sheetName val="Fedezet ÁV  arányosítva"/>
      <sheetName val="Fedezet SzV "/>
      <sheetName val="Fedezet ÁV "/>
      <sheetName val="Fedezet"/>
      <sheetName val="Önköltség részletes ktt költség"/>
      <sheetName val="Önköltség szolgáltatásonkén (2)"/>
      <sheetName val="Önköltség szolgáltatásonként"/>
      <sheetName val="Önköltség"/>
      <sheetName val="Kigyűjtés (6)"/>
      <sheetName val="Kigyűjtés (7)"/>
      <sheetName val="Kigyűjtés UTK összesen"/>
      <sheetName val="Költségfelosztás"/>
      <sheetName val="Bevételek"/>
      <sheetName val="Munka1"/>
      <sheetName val="InfoCenter XL Cache"/>
      <sheetName val="Számlatükör (5)"/>
      <sheetName val="Számlatükör (6)"/>
      <sheetName val="Számlatükör (7)"/>
      <sheetName val="Számlatükör (8)"/>
      <sheetName val="Számlatükör (9)"/>
      <sheetName val="Kigyűjtés gépjármű részletező"/>
      <sheetName val="Munka2"/>
      <sheetName val="Földgáz ktg felosztás"/>
      <sheetName val="Vill en felosztás."/>
      <sheetName val="Vill en felosztás segédlet"/>
      <sheetName val="Vill en felosztás segédlet (2)"/>
      <sheetName val="Alapdíj kalkulációs lap"/>
      <sheetName val="Munkaidő összesítő"/>
      <sheetName val="Beruházások-2012"/>
      <sheetName val="Treasury-2012"/>
      <sheetName val="Treasury-2013"/>
      <sheetName val="Hitelkamat-2012"/>
      <sheetName val="Árf bevétel-2012"/>
      <sheetName val="Árf bevétel-2013"/>
      <sheetName val="Gm termelés"/>
      <sheetName val="XL részlet - 10;3;23"/>
      <sheetName val="XL részlet - 11;17;31"/>
      <sheetName val="Rendkívüli bevétel"/>
      <sheetName val="Értékvesztés"/>
      <sheetName val="XL részlet - 1;10;6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redmény kimutatás2012 Szv-ÁV"/>
      <sheetName val="Eredmény kimutatás2012 Szv- (2"/>
      <sheetName val="Önköltség részletes ÁV-SzV "/>
      <sheetName val="Fedezet SzV arányosítva"/>
      <sheetName val="Fedezet ÁV  arányosítva"/>
      <sheetName val="Fedezet SzV "/>
      <sheetName val="Fedezet ÁV "/>
      <sheetName val="Fedezet"/>
      <sheetName val="Önköltség részletes ktt költség"/>
      <sheetName val="Önköltség szolgáltatásonkén (2)"/>
      <sheetName val="Önköltség szolgáltatásonként"/>
      <sheetName val="Önköltség"/>
      <sheetName val="Kigyűjtés (6)"/>
      <sheetName val="Kigyűjtés (7)"/>
      <sheetName val="Kigyűjtés UTK összesen"/>
      <sheetName val="Költségfelosztás"/>
      <sheetName val="Bevételek"/>
      <sheetName val="Munka1"/>
      <sheetName val="InfoCenter XL Cache"/>
      <sheetName val="Számlatükör (5)"/>
      <sheetName val="Számlatükör (6)"/>
      <sheetName val="Számlatükör (7)"/>
      <sheetName val="Számlatükör (8)"/>
      <sheetName val="Számlatükör (9)"/>
      <sheetName val="Kigyűjtés gépjármű részletező"/>
      <sheetName val="Munka2"/>
      <sheetName val="Földgáz ktg felosztás"/>
      <sheetName val="Vill en felosztás."/>
      <sheetName val="Vill en felosztás segédlet"/>
      <sheetName val="Vill en felosztás segédlet (2)"/>
      <sheetName val="Alapdíj kalkulációs lap"/>
      <sheetName val="Munkaidő összesítő"/>
      <sheetName val="Beruházások-2012"/>
      <sheetName val="Treasury-2012"/>
      <sheetName val="Treasury-2013"/>
      <sheetName val="Hitelkamat-2012"/>
      <sheetName val="Árf bevétel-2012"/>
      <sheetName val="Árf bevétel-2013"/>
      <sheetName val="Gm termelés"/>
      <sheetName val="XL részlet - 10;3;23"/>
      <sheetName val="XL részlet - 11;17;31"/>
      <sheetName val="Rendkívüli bevétel"/>
      <sheetName val="Értékvesztés"/>
      <sheetName val="XL részlet - 1;10;6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96"/>
  <sheetViews>
    <sheetView tabSelected="1" zoomScale="120" zoomScaleNormal="120" zoomScaleSheetLayoutView="80" zoomScalePageLayoutView="0" workbookViewId="0" topLeftCell="A1">
      <selection activeCell="C3" sqref="C3"/>
    </sheetView>
  </sheetViews>
  <sheetFormatPr defaultColWidth="9.140625" defaultRowHeight="12.75"/>
  <cols>
    <col min="1" max="1" width="18.57421875" style="4" customWidth="1"/>
    <col min="2" max="2" width="49.140625" style="1" customWidth="1"/>
    <col min="3" max="3" width="32.00390625" style="1" customWidth="1"/>
    <col min="4" max="4" width="18.8515625" style="58" customWidth="1"/>
    <col min="5" max="5" width="12.28125" style="58" customWidth="1"/>
    <col min="6" max="6" width="13.00390625" style="4" customWidth="1"/>
    <col min="7" max="16384" width="9.140625" style="1" customWidth="1"/>
  </cols>
  <sheetData>
    <row r="1" ht="15">
      <c r="A1" s="8" t="s">
        <v>0</v>
      </c>
    </row>
    <row r="2" ht="15">
      <c r="A2" s="9" t="s">
        <v>1</v>
      </c>
    </row>
    <row r="3" ht="15">
      <c r="A3" s="9"/>
    </row>
    <row r="4" ht="15">
      <c r="A4" s="9" t="s">
        <v>2</v>
      </c>
    </row>
    <row r="5" spans="1:6" s="2" customFormat="1" ht="28.5" customHeight="1" thickBot="1">
      <c r="A5" s="346" t="s">
        <v>3</v>
      </c>
      <c r="B5" s="346"/>
      <c r="C5" s="346"/>
      <c r="D5" s="346"/>
      <c r="E5" s="346"/>
      <c r="F5" s="346"/>
    </row>
    <row r="6" spans="1:6" s="5" customFormat="1" ht="9.75" customHeight="1">
      <c r="A6" s="347" t="s">
        <v>658</v>
      </c>
      <c r="B6" s="349" t="s">
        <v>4</v>
      </c>
      <c r="C6" s="351" t="s">
        <v>120</v>
      </c>
      <c r="D6" s="353" t="s">
        <v>149</v>
      </c>
      <c r="E6" s="353" t="s">
        <v>659</v>
      </c>
      <c r="F6" s="6"/>
    </row>
    <row r="7" spans="1:6" s="5" customFormat="1" ht="17.25" customHeight="1" thickBot="1">
      <c r="A7" s="348"/>
      <c r="B7" s="350"/>
      <c r="C7" s="352"/>
      <c r="D7" s="354"/>
      <c r="E7" s="354"/>
      <c r="F7" s="6"/>
    </row>
    <row r="8" spans="1:6" s="5" customFormat="1" ht="20.25" customHeight="1" thickTop="1">
      <c r="A8" s="15" t="s">
        <v>5</v>
      </c>
      <c r="B8" s="25" t="s">
        <v>6</v>
      </c>
      <c r="C8" s="16" t="s">
        <v>7</v>
      </c>
      <c r="D8" s="68">
        <v>4.026</v>
      </c>
      <c r="E8" s="68">
        <v>5.65</v>
      </c>
      <c r="F8" s="57"/>
    </row>
    <row r="9" spans="1:6" s="5" customFormat="1" ht="25.5">
      <c r="A9" s="21" t="s">
        <v>8</v>
      </c>
      <c r="B9" s="22" t="s">
        <v>9</v>
      </c>
      <c r="C9" s="13" t="s">
        <v>10</v>
      </c>
      <c r="D9" s="49">
        <f>210985+1962</f>
        <v>212947</v>
      </c>
      <c r="E9" s="49">
        <v>239701</v>
      </c>
      <c r="F9" s="57"/>
    </row>
    <row r="10" spans="1:6" s="5" customFormat="1" ht="25.5">
      <c r="A10" s="21" t="s">
        <v>11</v>
      </c>
      <c r="B10" s="22" t="s">
        <v>12</v>
      </c>
      <c r="C10" s="13" t="s">
        <v>10</v>
      </c>
      <c r="D10" s="49">
        <v>83681</v>
      </c>
      <c r="E10" s="49">
        <v>79805</v>
      </c>
      <c r="F10" s="57"/>
    </row>
    <row r="11" spans="1:6" s="5" customFormat="1" ht="12.75">
      <c r="A11" s="21" t="s">
        <v>13</v>
      </c>
      <c r="B11" s="22" t="s">
        <v>14</v>
      </c>
      <c r="C11" s="13" t="s">
        <v>10</v>
      </c>
      <c r="D11" s="49">
        <v>57715</v>
      </c>
      <c r="E11" s="49">
        <v>66064</v>
      </c>
      <c r="F11" s="57"/>
    </row>
    <row r="12" spans="1:6" s="5" customFormat="1" ht="12.75">
      <c r="A12" s="21" t="s">
        <v>15</v>
      </c>
      <c r="B12" s="22" t="s">
        <v>16</v>
      </c>
      <c r="C12" s="13" t="s">
        <v>17</v>
      </c>
      <c r="D12" s="49"/>
      <c r="E12" s="49"/>
      <c r="F12" s="57"/>
    </row>
    <row r="13" spans="1:6" s="5" customFormat="1" ht="38.25">
      <c r="A13" s="21" t="s">
        <v>18</v>
      </c>
      <c r="B13" s="22" t="s">
        <v>19</v>
      </c>
      <c r="C13" s="13" t="s">
        <v>129</v>
      </c>
      <c r="D13" s="83">
        <v>74.5</v>
      </c>
      <c r="E13" s="83">
        <v>83.8</v>
      </c>
      <c r="F13" s="57"/>
    </row>
    <row r="14" spans="1:6" s="5" customFormat="1" ht="38.25">
      <c r="A14" s="21" t="s">
        <v>20</v>
      </c>
      <c r="B14" s="22" t="s">
        <v>21</v>
      </c>
      <c r="C14" s="13" t="s">
        <v>129</v>
      </c>
      <c r="D14" s="83">
        <v>233.7</v>
      </c>
      <c r="E14" s="83">
        <v>276.2</v>
      </c>
      <c r="F14" s="57"/>
    </row>
    <row r="15" spans="1:6" s="5" customFormat="1" ht="38.25">
      <c r="A15" s="21" t="s">
        <v>22</v>
      </c>
      <c r="B15" s="22" t="s">
        <v>23</v>
      </c>
      <c r="C15" s="13" t="s">
        <v>24</v>
      </c>
      <c r="D15" s="49">
        <v>259454</v>
      </c>
      <c r="E15" s="49">
        <v>253163.629</v>
      </c>
      <c r="F15" s="57"/>
    </row>
    <row r="16" spans="1:6" s="5" customFormat="1" ht="25.5">
      <c r="A16" s="21" t="s">
        <v>25</v>
      </c>
      <c r="B16" s="22" t="s">
        <v>26</v>
      </c>
      <c r="C16" s="13" t="s">
        <v>24</v>
      </c>
      <c r="D16" s="49">
        <v>53270</v>
      </c>
      <c r="E16" s="49">
        <v>52157.006</v>
      </c>
      <c r="F16" s="57"/>
    </row>
    <row r="17" spans="1:6" s="5" customFormat="1" ht="25.5">
      <c r="A17" s="21" t="s">
        <v>27</v>
      </c>
      <c r="B17" s="22" t="s">
        <v>28</v>
      </c>
      <c r="C17" s="13" t="s">
        <v>24</v>
      </c>
      <c r="D17" s="49">
        <v>620384</v>
      </c>
      <c r="E17" s="49">
        <v>636189.552</v>
      </c>
      <c r="F17" s="57"/>
    </row>
    <row r="18" spans="1:6" s="5" customFormat="1" ht="54.75" customHeight="1">
      <c r="A18" s="21" t="s">
        <v>29</v>
      </c>
      <c r="B18" s="22" t="s">
        <v>30</v>
      </c>
      <c r="C18" s="13" t="s">
        <v>24</v>
      </c>
      <c r="D18" s="49">
        <v>245418</v>
      </c>
      <c r="E18" s="49">
        <v>228218.742</v>
      </c>
      <c r="F18" s="57"/>
    </row>
    <row r="19" spans="1:6" s="5" customFormat="1" ht="38.25">
      <c r="A19" s="21" t="s">
        <v>31</v>
      </c>
      <c r="B19" s="22" t="s">
        <v>32</v>
      </c>
      <c r="C19" s="13" t="s">
        <v>24</v>
      </c>
      <c r="D19" s="55">
        <v>96091.277</v>
      </c>
      <c r="E19" s="49">
        <v>95588.734</v>
      </c>
      <c r="F19" s="57"/>
    </row>
    <row r="20" spans="1:6" s="5" customFormat="1" ht="38.25">
      <c r="A20" s="21" t="s">
        <v>33</v>
      </c>
      <c r="B20" s="22" t="s">
        <v>34</v>
      </c>
      <c r="C20" s="13" t="s">
        <v>24</v>
      </c>
      <c r="D20" s="49">
        <v>216937.063</v>
      </c>
      <c r="E20" s="49">
        <v>249077.82200000001</v>
      </c>
      <c r="F20" s="57"/>
    </row>
    <row r="21" spans="1:6" s="5" customFormat="1" ht="25.5">
      <c r="A21" s="21" t="s">
        <v>35</v>
      </c>
      <c r="B21" s="22" t="s">
        <v>36</v>
      </c>
      <c r="C21" s="13" t="s">
        <v>24</v>
      </c>
      <c r="D21" s="49">
        <v>285847</v>
      </c>
      <c r="E21" s="49">
        <v>277728.911</v>
      </c>
      <c r="F21" s="57"/>
    </row>
    <row r="22" spans="1:6" s="5" customFormat="1" ht="25.5">
      <c r="A22" s="21" t="s">
        <v>37</v>
      </c>
      <c r="B22" s="22" t="s">
        <v>38</v>
      </c>
      <c r="C22" s="13" t="s">
        <v>24</v>
      </c>
      <c r="D22" s="49">
        <v>140322.702</v>
      </c>
      <c r="E22" s="49">
        <v>133924.116</v>
      </c>
      <c r="F22" s="57"/>
    </row>
    <row r="23" spans="1:6" s="5" customFormat="1" ht="25.5">
      <c r="A23" s="18" t="s">
        <v>39</v>
      </c>
      <c r="B23" s="23" t="s">
        <v>40</v>
      </c>
      <c r="C23" s="19" t="s">
        <v>24</v>
      </c>
      <c r="D23" s="49">
        <v>0</v>
      </c>
      <c r="E23" s="49">
        <v>0</v>
      </c>
      <c r="F23" s="57"/>
    </row>
    <row r="24" spans="1:6" s="5" customFormat="1" ht="12.75">
      <c r="A24" s="18" t="s">
        <v>41</v>
      </c>
      <c r="B24" s="23" t="s">
        <v>42</v>
      </c>
      <c r="C24" s="19" t="s">
        <v>24</v>
      </c>
      <c r="D24" s="49">
        <v>0</v>
      </c>
      <c r="E24" s="49">
        <v>0</v>
      </c>
      <c r="F24" s="57"/>
    </row>
    <row r="25" spans="1:6" s="5" customFormat="1" ht="12.75">
      <c r="A25" s="18" t="s">
        <v>43</v>
      </c>
      <c r="B25" s="23" t="s">
        <v>139</v>
      </c>
      <c r="C25" s="19" t="s">
        <v>24</v>
      </c>
      <c r="D25" s="49">
        <v>775879</v>
      </c>
      <c r="E25" s="49">
        <v>747357.4</v>
      </c>
      <c r="F25" s="57"/>
    </row>
    <row r="26" spans="1:6" s="5" customFormat="1" ht="12.75">
      <c r="A26" s="21" t="s">
        <v>44</v>
      </c>
      <c r="B26" s="28" t="s">
        <v>45</v>
      </c>
      <c r="C26" s="17" t="s">
        <v>24</v>
      </c>
      <c r="D26" s="50">
        <v>60413</v>
      </c>
      <c r="E26" s="55">
        <v>153235</v>
      </c>
      <c r="F26" s="57"/>
    </row>
    <row r="27" spans="1:6" s="5" customFormat="1" ht="15" customHeight="1" thickBot="1">
      <c r="A27" s="24" t="s">
        <v>46</v>
      </c>
      <c r="B27" s="46" t="s">
        <v>47</v>
      </c>
      <c r="C27" s="47" t="s">
        <v>24</v>
      </c>
      <c r="D27" s="51">
        <f>SUM(D15:D26)</f>
        <v>2754016.0420000004</v>
      </c>
      <c r="E27" s="51">
        <f>SUM(E15:E26)</f>
        <v>2826640.912</v>
      </c>
      <c r="F27" s="57" t="s">
        <v>146</v>
      </c>
    </row>
    <row r="28" spans="1:4" ht="12.75">
      <c r="A28" s="10"/>
      <c r="B28" s="11"/>
      <c r="C28" s="10"/>
      <c r="D28" s="67"/>
    </row>
    <row r="29" ht="15">
      <c r="A29" s="9" t="s">
        <v>48</v>
      </c>
    </row>
    <row r="30" spans="1:2" ht="13.5" thickBot="1">
      <c r="A30" s="3" t="s">
        <v>49</v>
      </c>
      <c r="B30" s="3"/>
    </row>
    <row r="31" spans="1:6" s="5" customFormat="1" ht="9.75" customHeight="1">
      <c r="A31" s="347" t="s">
        <v>658</v>
      </c>
      <c r="B31" s="349" t="s">
        <v>4</v>
      </c>
      <c r="C31" s="351" t="s">
        <v>120</v>
      </c>
      <c r="D31" s="353" t="s">
        <v>149</v>
      </c>
      <c r="E31" s="353" t="s">
        <v>659</v>
      </c>
      <c r="F31" s="6"/>
    </row>
    <row r="32" spans="1:6" s="5" customFormat="1" ht="17.25" customHeight="1" thickBot="1">
      <c r="A32" s="348"/>
      <c r="B32" s="350"/>
      <c r="C32" s="352"/>
      <c r="D32" s="354"/>
      <c r="E32" s="354"/>
      <c r="F32" s="6"/>
    </row>
    <row r="33" spans="1:6" s="5" customFormat="1" ht="13.5" thickTop="1">
      <c r="A33" s="15" t="s">
        <v>5</v>
      </c>
      <c r="B33" s="25" t="s">
        <v>50</v>
      </c>
      <c r="C33" s="16" t="s">
        <v>10</v>
      </c>
      <c r="D33" s="52">
        <v>523113.085</v>
      </c>
      <c r="E33" s="52">
        <v>536268</v>
      </c>
      <c r="F33" s="14"/>
    </row>
    <row r="34" spans="1:6" s="5" customFormat="1" ht="25.5">
      <c r="A34" s="26" t="s">
        <v>8</v>
      </c>
      <c r="B34" s="22" t="s">
        <v>51</v>
      </c>
      <c r="C34" s="13" t="s">
        <v>10</v>
      </c>
      <c r="D34" s="53">
        <v>57482</v>
      </c>
      <c r="E34" s="53">
        <v>49679</v>
      </c>
      <c r="F34" s="14"/>
    </row>
    <row r="35" spans="1:6" s="5" customFormat="1" ht="15" customHeight="1">
      <c r="A35" s="21" t="s">
        <v>11</v>
      </c>
      <c r="B35" s="22" t="s">
        <v>52</v>
      </c>
      <c r="C35" s="13" t="s">
        <v>10</v>
      </c>
      <c r="D35" s="53">
        <v>373234</v>
      </c>
      <c r="E35" s="53">
        <v>413936</v>
      </c>
      <c r="F35" s="14"/>
    </row>
    <row r="36" spans="1:6" s="5" customFormat="1" ht="28.5" customHeight="1">
      <c r="A36" s="26" t="s">
        <v>68</v>
      </c>
      <c r="B36" s="22" t="s">
        <v>53</v>
      </c>
      <c r="C36" s="13" t="s">
        <v>10</v>
      </c>
      <c r="D36" s="53">
        <v>0</v>
      </c>
      <c r="E36" s="53">
        <v>0</v>
      </c>
      <c r="F36" s="14"/>
    </row>
    <row r="37" spans="1:6" s="5" customFormat="1" ht="25.5">
      <c r="A37" s="21" t="s">
        <v>13</v>
      </c>
      <c r="B37" s="22" t="s">
        <v>54</v>
      </c>
      <c r="C37" s="13" t="s">
        <v>10</v>
      </c>
      <c r="D37" s="53">
        <v>430716</v>
      </c>
      <c r="E37" s="53">
        <v>463615</v>
      </c>
      <c r="F37" s="14"/>
    </row>
    <row r="38" spans="1:6" s="5" customFormat="1" ht="25.5">
      <c r="A38" s="26" t="s">
        <v>15</v>
      </c>
      <c r="B38" s="22" t="s">
        <v>55</v>
      </c>
      <c r="C38" s="13" t="s">
        <v>10</v>
      </c>
      <c r="D38" s="53">
        <v>0</v>
      </c>
      <c r="E38" s="53">
        <v>0</v>
      </c>
      <c r="F38" s="14"/>
    </row>
    <row r="39" spans="1:6" s="5" customFormat="1" ht="25.5">
      <c r="A39" s="27" t="s">
        <v>18</v>
      </c>
      <c r="B39" s="28" t="s">
        <v>56</v>
      </c>
      <c r="C39" s="17" t="s">
        <v>10</v>
      </c>
      <c r="D39" s="53"/>
      <c r="E39" s="53"/>
      <c r="F39" s="14"/>
    </row>
    <row r="40" spans="1:6" s="5" customFormat="1" ht="12.75">
      <c r="A40" s="26" t="s">
        <v>20</v>
      </c>
      <c r="B40" s="22" t="s">
        <v>57</v>
      </c>
      <c r="C40" s="13" t="s">
        <v>10</v>
      </c>
      <c r="D40" s="53"/>
      <c r="E40" s="53"/>
      <c r="F40" s="14"/>
    </row>
    <row r="41" spans="1:6" s="5" customFormat="1" ht="12.75">
      <c r="A41" s="21" t="s">
        <v>22</v>
      </c>
      <c r="B41" s="22" t="s">
        <v>58</v>
      </c>
      <c r="C41" s="13" t="s">
        <v>10</v>
      </c>
      <c r="D41" s="53">
        <v>0</v>
      </c>
      <c r="E41" s="53">
        <v>0</v>
      </c>
      <c r="F41" s="14"/>
    </row>
    <row r="42" spans="1:6" s="5" customFormat="1" ht="12.75">
      <c r="A42" s="26" t="s">
        <v>25</v>
      </c>
      <c r="B42" s="22" t="s">
        <v>59</v>
      </c>
      <c r="C42" s="13" t="s">
        <v>10</v>
      </c>
      <c r="D42" s="53">
        <v>0</v>
      </c>
      <c r="E42" s="53">
        <v>0</v>
      </c>
      <c r="F42" s="14"/>
    </row>
    <row r="43" spans="1:6" s="5" customFormat="1" ht="12.75">
      <c r="A43" s="21" t="s">
        <v>27</v>
      </c>
      <c r="B43" s="22" t="s">
        <v>60</v>
      </c>
      <c r="C43" s="13" t="s">
        <v>10</v>
      </c>
      <c r="D43" s="53">
        <v>0</v>
      </c>
      <c r="E43" s="53">
        <v>0</v>
      </c>
      <c r="F43" s="14"/>
    </row>
    <row r="44" spans="1:6" s="5" customFormat="1" ht="25.5">
      <c r="A44" s="44" t="s">
        <v>29</v>
      </c>
      <c r="B44" s="28" t="s">
        <v>61</v>
      </c>
      <c r="C44" s="17" t="s">
        <v>24</v>
      </c>
      <c r="D44" s="53">
        <f>SUM(D45:D48)</f>
        <v>1518147.934</v>
      </c>
      <c r="E44" s="53">
        <f>SUM(E45:E48)</f>
        <v>1489536.938</v>
      </c>
      <c r="F44" s="14"/>
    </row>
    <row r="45" spans="1:6" s="5" customFormat="1" ht="12.75">
      <c r="A45" s="21" t="s">
        <v>31</v>
      </c>
      <c r="B45" s="22" t="s">
        <v>62</v>
      </c>
      <c r="C45" s="13" t="s">
        <v>24</v>
      </c>
      <c r="D45" s="55">
        <v>162048.925</v>
      </c>
      <c r="E45" s="55">
        <v>179878.963</v>
      </c>
      <c r="F45" s="14"/>
    </row>
    <row r="46" spans="1:6" s="5" customFormat="1" ht="12.75">
      <c r="A46" s="26" t="s">
        <v>33</v>
      </c>
      <c r="B46" s="22" t="s">
        <v>135</v>
      </c>
      <c r="C46" s="13" t="s">
        <v>24</v>
      </c>
      <c r="D46" s="55">
        <v>1184365.0089999998</v>
      </c>
      <c r="E46" s="55">
        <v>1128992.138</v>
      </c>
      <c r="F46" s="14"/>
    </row>
    <row r="47" spans="1:6" s="5" customFormat="1" ht="25.5">
      <c r="A47" s="21" t="s">
        <v>35</v>
      </c>
      <c r="B47" s="22" t="s">
        <v>63</v>
      </c>
      <c r="C47" s="13" t="s">
        <v>24</v>
      </c>
      <c r="D47" s="50">
        <v>0</v>
      </c>
      <c r="E47" s="50">
        <v>0</v>
      </c>
      <c r="F47" s="14"/>
    </row>
    <row r="48" spans="1:6" s="5" customFormat="1" ht="25.5">
      <c r="A48" s="44" t="s">
        <v>37</v>
      </c>
      <c r="B48" s="28" t="s">
        <v>64</v>
      </c>
      <c r="C48" s="17" t="s">
        <v>24</v>
      </c>
      <c r="D48" s="53">
        <v>171734</v>
      </c>
      <c r="E48" s="53">
        <v>180665.83700000006</v>
      </c>
      <c r="F48" s="14"/>
    </row>
    <row r="49" spans="1:6" s="5" customFormat="1" ht="25.5">
      <c r="A49" s="27" t="s">
        <v>39</v>
      </c>
      <c r="B49" s="28" t="s">
        <v>130</v>
      </c>
      <c r="C49" s="17" t="s">
        <v>24</v>
      </c>
      <c r="D49" s="50">
        <v>1518148</v>
      </c>
      <c r="E49" s="55">
        <v>1489536.938</v>
      </c>
      <c r="F49" s="14"/>
    </row>
    <row r="50" spans="1:6" s="5" customFormat="1" ht="12.75">
      <c r="A50" s="26" t="s">
        <v>41</v>
      </c>
      <c r="B50" s="22" t="s">
        <v>65</v>
      </c>
      <c r="C50" s="13" t="s">
        <v>24</v>
      </c>
      <c r="D50" s="50">
        <v>0</v>
      </c>
      <c r="E50" s="50">
        <v>0</v>
      </c>
      <c r="F50" s="14"/>
    </row>
    <row r="51" spans="1:6" s="5" customFormat="1" ht="12.75">
      <c r="A51" s="21" t="s">
        <v>43</v>
      </c>
      <c r="B51" s="22" t="s">
        <v>66</v>
      </c>
      <c r="C51" s="13" t="s">
        <v>24</v>
      </c>
      <c r="D51" s="50">
        <v>0</v>
      </c>
      <c r="E51" s="50">
        <v>0</v>
      </c>
      <c r="F51" s="14"/>
    </row>
    <row r="52" spans="1:6" s="5" customFormat="1" ht="12.75">
      <c r="A52" s="26" t="s">
        <v>44</v>
      </c>
      <c r="B52" s="22" t="s">
        <v>67</v>
      </c>
      <c r="C52" s="13" t="s">
        <v>24</v>
      </c>
      <c r="D52" s="50">
        <v>0</v>
      </c>
      <c r="E52" s="50">
        <v>0</v>
      </c>
      <c r="F52" s="14"/>
    </row>
    <row r="53" spans="1:6" s="5" customFormat="1" ht="12.75">
      <c r="A53" s="21" t="s">
        <v>46</v>
      </c>
      <c r="B53" s="22" t="s">
        <v>69</v>
      </c>
      <c r="C53" s="13" t="s">
        <v>24</v>
      </c>
      <c r="D53" s="55">
        <v>0</v>
      </c>
      <c r="E53" s="53">
        <v>0</v>
      </c>
      <c r="F53" s="14"/>
    </row>
    <row r="54" spans="1:6" s="5" customFormat="1" ht="25.5">
      <c r="A54" s="26" t="s">
        <v>112</v>
      </c>
      <c r="B54" s="22" t="s">
        <v>70</v>
      </c>
      <c r="C54" s="13" t="s">
        <v>24</v>
      </c>
      <c r="D54" s="53">
        <v>62505.017</v>
      </c>
      <c r="E54" s="55">
        <v>50277.817</v>
      </c>
      <c r="F54" s="14"/>
    </row>
    <row r="55" spans="1:6" s="5" customFormat="1" ht="29.25" customHeight="1">
      <c r="A55" s="27" t="s">
        <v>113</v>
      </c>
      <c r="B55" s="28" t="s">
        <v>71</v>
      </c>
      <c r="C55" s="17" t="s">
        <v>24</v>
      </c>
      <c r="D55" s="50">
        <f>657932.955-217951.88+5</f>
        <v>439986.07499999995</v>
      </c>
      <c r="E55" s="50">
        <v>473952.548</v>
      </c>
      <c r="F55" s="14"/>
    </row>
    <row r="56" spans="1:6" s="5" customFormat="1" ht="12" customHeight="1">
      <c r="A56" s="44" t="s">
        <v>114</v>
      </c>
      <c r="B56" s="28" t="s">
        <v>72</v>
      </c>
      <c r="C56" s="17" t="s">
        <v>24</v>
      </c>
      <c r="D56" s="53">
        <v>96568.458</v>
      </c>
      <c r="E56" s="53">
        <v>106890.625</v>
      </c>
      <c r="F56" s="14"/>
    </row>
    <row r="57" spans="1:6" s="5" customFormat="1" ht="12.75">
      <c r="A57" s="27" t="s">
        <v>115</v>
      </c>
      <c r="B57" s="28" t="s">
        <v>73</v>
      </c>
      <c r="C57" s="17" t="s">
        <v>24</v>
      </c>
      <c r="D57" s="53">
        <v>79345.781</v>
      </c>
      <c r="E57" s="53">
        <v>91642.166</v>
      </c>
      <c r="F57" s="14"/>
    </row>
    <row r="58" spans="1:6" s="5" customFormat="1" ht="25.5">
      <c r="A58" s="48" t="s">
        <v>116</v>
      </c>
      <c r="B58" s="23" t="s">
        <v>74</v>
      </c>
      <c r="C58" s="19" t="s">
        <v>24</v>
      </c>
      <c r="D58" s="53">
        <f>D55-D56-D57-D59</f>
        <v>264066.83599999995</v>
      </c>
      <c r="E58" s="53">
        <f>E55-E56-E57-E59</f>
        <v>275419.757</v>
      </c>
      <c r="F58" s="14"/>
    </row>
    <row r="59" spans="1:6" s="5" customFormat="1" ht="12.75">
      <c r="A59" s="27" t="s">
        <v>117</v>
      </c>
      <c r="B59" s="28" t="s">
        <v>75</v>
      </c>
      <c r="C59" s="17" t="s">
        <v>24</v>
      </c>
      <c r="D59" s="53">
        <v>5</v>
      </c>
      <c r="E59" s="53">
        <v>0</v>
      </c>
      <c r="F59" s="14"/>
    </row>
    <row r="60" spans="1:6" s="5" customFormat="1" ht="13.5" thickBot="1">
      <c r="A60" s="45" t="s">
        <v>118</v>
      </c>
      <c r="B60" s="46" t="s">
        <v>76</v>
      </c>
      <c r="C60" s="47" t="s">
        <v>24</v>
      </c>
      <c r="D60" s="56">
        <v>0</v>
      </c>
      <c r="E60" s="56">
        <v>0</v>
      </c>
      <c r="F60" s="14"/>
    </row>
    <row r="61" spans="1:5" ht="12.75">
      <c r="A61" s="12"/>
      <c r="B61" s="11"/>
      <c r="C61" s="10"/>
      <c r="D61" s="7"/>
      <c r="E61" s="7"/>
    </row>
    <row r="62" ht="15">
      <c r="A62" s="9" t="s">
        <v>77</v>
      </c>
    </row>
    <row r="63" ht="13.5" thickBot="1">
      <c r="A63" s="3" t="s">
        <v>78</v>
      </c>
    </row>
    <row r="64" spans="1:6" s="5" customFormat="1" ht="9.75" customHeight="1">
      <c r="A64" s="347" t="s">
        <v>658</v>
      </c>
      <c r="B64" s="349" t="s">
        <v>4</v>
      </c>
      <c r="C64" s="351" t="s">
        <v>120</v>
      </c>
      <c r="D64" s="358" t="s">
        <v>149</v>
      </c>
      <c r="E64" s="360" t="s">
        <v>659</v>
      </c>
      <c r="F64" s="6"/>
    </row>
    <row r="65" spans="1:6" s="5" customFormat="1" ht="17.25" customHeight="1" thickBot="1">
      <c r="A65" s="355"/>
      <c r="B65" s="356"/>
      <c r="C65" s="357"/>
      <c r="D65" s="359"/>
      <c r="E65" s="361"/>
      <c r="F65" s="6"/>
    </row>
    <row r="66" spans="1:5" s="5" customFormat="1" ht="16.5" thickTop="1">
      <c r="A66" s="37" t="s">
        <v>5</v>
      </c>
      <c r="B66" s="38" t="s">
        <v>79</v>
      </c>
      <c r="C66" s="39" t="s">
        <v>119</v>
      </c>
      <c r="D66" s="60"/>
      <c r="E66" s="40"/>
    </row>
    <row r="67" spans="1:5" s="5" customFormat="1" ht="25.5">
      <c r="A67" s="32" t="s">
        <v>8</v>
      </c>
      <c r="B67" s="22" t="s">
        <v>80</v>
      </c>
      <c r="C67" s="13" t="s">
        <v>119</v>
      </c>
      <c r="D67" s="59"/>
      <c r="E67" s="20"/>
    </row>
    <row r="68" spans="1:5" s="5" customFormat="1" ht="13.5" thickBot="1">
      <c r="A68" s="33" t="s">
        <v>11</v>
      </c>
      <c r="B68" s="34" t="s">
        <v>81</v>
      </c>
      <c r="C68" s="35" t="s">
        <v>82</v>
      </c>
      <c r="D68" s="61">
        <v>57</v>
      </c>
      <c r="E68" s="62">
        <v>57</v>
      </c>
    </row>
    <row r="69" spans="2:4" ht="12.75">
      <c r="B69" s="11"/>
      <c r="C69" s="10"/>
      <c r="D69" s="7"/>
    </row>
    <row r="70" ht="15">
      <c r="A70" s="9" t="s">
        <v>83</v>
      </c>
    </row>
    <row r="71" spans="1:5" ht="29.25" customHeight="1" thickBot="1">
      <c r="A71" s="346" t="s">
        <v>84</v>
      </c>
      <c r="B71" s="346"/>
      <c r="C71" s="346"/>
      <c r="D71" s="346"/>
      <c r="E71" s="346"/>
    </row>
    <row r="72" spans="1:6" s="5" customFormat="1" ht="9.75" customHeight="1">
      <c r="A72" s="347" t="s">
        <v>658</v>
      </c>
      <c r="B72" s="349" t="s">
        <v>121</v>
      </c>
      <c r="C72" s="351" t="s">
        <v>120</v>
      </c>
      <c r="D72" s="363" t="s">
        <v>149</v>
      </c>
      <c r="E72" s="360" t="s">
        <v>659</v>
      </c>
      <c r="F72" s="6"/>
    </row>
    <row r="73" spans="1:6" s="5" customFormat="1" ht="17.25" customHeight="1" thickBot="1">
      <c r="A73" s="348"/>
      <c r="B73" s="350"/>
      <c r="C73" s="352"/>
      <c r="D73" s="364"/>
      <c r="E73" s="362"/>
      <c r="F73" s="6"/>
    </row>
    <row r="74" spans="1:6" s="5" customFormat="1" ht="17.25" customHeight="1" thickTop="1">
      <c r="A74" s="96" t="s">
        <v>5</v>
      </c>
      <c r="B74" s="97" t="s">
        <v>660</v>
      </c>
      <c r="C74" s="98" t="s">
        <v>24</v>
      </c>
      <c r="D74" s="76">
        <v>0</v>
      </c>
      <c r="E74" s="99">
        <v>50</v>
      </c>
      <c r="F74" s="6"/>
    </row>
    <row r="75" spans="1:6" s="5" customFormat="1" ht="12.75">
      <c r="A75" s="93" t="s">
        <v>8</v>
      </c>
      <c r="B75" s="31" t="s">
        <v>150</v>
      </c>
      <c r="C75" s="30" t="s">
        <v>24</v>
      </c>
      <c r="D75" s="64">
        <v>100</v>
      </c>
      <c r="E75" s="100">
        <v>0</v>
      </c>
      <c r="F75" s="6"/>
    </row>
    <row r="76" spans="1:6" s="5" customFormat="1" ht="12.75">
      <c r="A76" s="93" t="s">
        <v>11</v>
      </c>
      <c r="B76" s="31" t="s">
        <v>151</v>
      </c>
      <c r="C76" s="30" t="s">
        <v>24</v>
      </c>
      <c r="D76" s="64">
        <v>114.3</v>
      </c>
      <c r="E76" s="100">
        <v>0</v>
      </c>
      <c r="F76" s="6"/>
    </row>
    <row r="77" spans="1:5" ht="12.75">
      <c r="A77" s="93" t="s">
        <v>68</v>
      </c>
      <c r="B77" s="31" t="s">
        <v>157</v>
      </c>
      <c r="C77" s="30" t="s">
        <v>24</v>
      </c>
      <c r="D77" s="64">
        <v>50</v>
      </c>
      <c r="E77" s="100">
        <v>50</v>
      </c>
    </row>
    <row r="78" spans="1:5" ht="12.75">
      <c r="A78" s="93" t="s">
        <v>13</v>
      </c>
      <c r="B78" s="31" t="s">
        <v>165</v>
      </c>
      <c r="C78" s="30" t="s">
        <v>24</v>
      </c>
      <c r="D78" s="64">
        <v>10</v>
      </c>
      <c r="E78" s="100">
        <v>0</v>
      </c>
    </row>
    <row r="79" spans="1:5" ht="12.75">
      <c r="A79" s="93" t="s">
        <v>15</v>
      </c>
      <c r="B79" s="31" t="s">
        <v>661</v>
      </c>
      <c r="C79" s="30" t="s">
        <v>24</v>
      </c>
      <c r="D79" s="59">
        <v>0</v>
      </c>
      <c r="E79" s="101">
        <v>150</v>
      </c>
    </row>
    <row r="80" spans="1:5" ht="12.75">
      <c r="A80" s="93" t="s">
        <v>18</v>
      </c>
      <c r="B80" s="29" t="s">
        <v>159</v>
      </c>
      <c r="C80" s="30" t="s">
        <v>24</v>
      </c>
      <c r="D80" s="59">
        <v>55</v>
      </c>
      <c r="E80" s="101">
        <v>0</v>
      </c>
    </row>
    <row r="81" spans="1:5" ht="12.75">
      <c r="A81" s="93" t="s">
        <v>20</v>
      </c>
      <c r="B81" s="31" t="s">
        <v>662</v>
      </c>
      <c r="C81" s="30" t="s">
        <v>24</v>
      </c>
      <c r="D81" s="59">
        <v>0</v>
      </c>
      <c r="E81" s="101">
        <v>50</v>
      </c>
    </row>
    <row r="82" spans="1:5" ht="12.75">
      <c r="A82" s="93" t="s">
        <v>22</v>
      </c>
      <c r="B82" s="31" t="s">
        <v>663</v>
      </c>
      <c r="C82" s="30" t="s">
        <v>24</v>
      </c>
      <c r="D82" s="59">
        <v>0</v>
      </c>
      <c r="E82" s="101">
        <v>15</v>
      </c>
    </row>
    <row r="83" spans="1:5" ht="12.75">
      <c r="A83" s="93" t="s">
        <v>25</v>
      </c>
      <c r="B83" s="31" t="s">
        <v>664</v>
      </c>
      <c r="C83" s="30" t="s">
        <v>24</v>
      </c>
      <c r="D83" s="59">
        <v>0</v>
      </c>
      <c r="E83" s="101">
        <v>10</v>
      </c>
    </row>
    <row r="84" spans="1:5" ht="12.75">
      <c r="A84" s="93" t="s">
        <v>27</v>
      </c>
      <c r="B84" s="31" t="s">
        <v>665</v>
      </c>
      <c r="C84" s="30" t="s">
        <v>24</v>
      </c>
      <c r="D84" s="59">
        <v>0</v>
      </c>
      <c r="E84" s="101">
        <v>10</v>
      </c>
    </row>
    <row r="85" spans="1:5" ht="12.75">
      <c r="A85" s="93" t="s">
        <v>29</v>
      </c>
      <c r="B85" s="31" t="s">
        <v>666</v>
      </c>
      <c r="C85" s="30" t="s">
        <v>24</v>
      </c>
      <c r="D85" s="59">
        <v>0</v>
      </c>
      <c r="E85" s="101">
        <v>15</v>
      </c>
    </row>
    <row r="86" spans="1:5" ht="12.75">
      <c r="A86" s="93" t="s">
        <v>31</v>
      </c>
      <c r="B86" s="31" t="s">
        <v>667</v>
      </c>
      <c r="C86" s="30" t="s">
        <v>24</v>
      </c>
      <c r="D86" s="59">
        <v>0</v>
      </c>
      <c r="E86" s="101">
        <v>10</v>
      </c>
    </row>
    <row r="87" spans="1:5" ht="12.75">
      <c r="A87" s="93" t="s">
        <v>33</v>
      </c>
      <c r="B87" s="31" t="s">
        <v>668</v>
      </c>
      <c r="C87" s="30" t="s">
        <v>24</v>
      </c>
      <c r="D87" s="59">
        <v>0</v>
      </c>
      <c r="E87" s="101">
        <v>25</v>
      </c>
    </row>
    <row r="88" spans="1:5" ht="12.75">
      <c r="A88" s="93" t="s">
        <v>35</v>
      </c>
      <c r="B88" s="31" t="s">
        <v>669</v>
      </c>
      <c r="C88" s="30" t="s">
        <v>24</v>
      </c>
      <c r="D88" s="59">
        <v>0</v>
      </c>
      <c r="E88" s="101">
        <v>25</v>
      </c>
    </row>
    <row r="89" spans="1:5" ht="12.75">
      <c r="A89" s="93" t="s">
        <v>37</v>
      </c>
      <c r="B89" s="31" t="s">
        <v>670</v>
      </c>
      <c r="C89" s="30" t="s">
        <v>24</v>
      </c>
      <c r="D89" s="59">
        <v>0</v>
      </c>
      <c r="E89" s="101">
        <v>25</v>
      </c>
    </row>
    <row r="90" spans="1:5" ht="12.75">
      <c r="A90" s="93" t="s">
        <v>39</v>
      </c>
      <c r="B90" s="31" t="s">
        <v>671</v>
      </c>
      <c r="C90" s="30" t="s">
        <v>24</v>
      </c>
      <c r="D90" s="59">
        <v>0</v>
      </c>
      <c r="E90" s="101">
        <v>35</v>
      </c>
    </row>
    <row r="91" spans="1:5" ht="12.75">
      <c r="A91" s="93" t="s">
        <v>41</v>
      </c>
      <c r="B91" s="31" t="s">
        <v>672</v>
      </c>
      <c r="C91" s="30" t="s">
        <v>24</v>
      </c>
      <c r="D91" s="59">
        <v>0</v>
      </c>
      <c r="E91" s="101">
        <v>15</v>
      </c>
    </row>
    <row r="92" spans="1:5" ht="12.75">
      <c r="A92" s="93" t="s">
        <v>43</v>
      </c>
      <c r="B92" s="31" t="s">
        <v>673</v>
      </c>
      <c r="C92" s="30" t="s">
        <v>24</v>
      </c>
      <c r="D92" s="59">
        <v>0</v>
      </c>
      <c r="E92" s="101">
        <v>10</v>
      </c>
    </row>
    <row r="93" spans="1:5" ht="12.75">
      <c r="A93" s="93" t="s">
        <v>44</v>
      </c>
      <c r="B93" s="31" t="s">
        <v>674</v>
      </c>
      <c r="C93" s="30" t="s">
        <v>24</v>
      </c>
      <c r="D93" s="59">
        <v>0</v>
      </c>
      <c r="E93" s="101">
        <v>100</v>
      </c>
    </row>
    <row r="94" spans="1:5" ht="12.75">
      <c r="A94" s="93" t="s">
        <v>46</v>
      </c>
      <c r="B94" s="31" t="s">
        <v>675</v>
      </c>
      <c r="C94" s="30" t="s">
        <v>24</v>
      </c>
      <c r="D94" s="59">
        <v>0</v>
      </c>
      <c r="E94" s="101">
        <v>104</v>
      </c>
    </row>
    <row r="95" spans="1:5" ht="12.75">
      <c r="A95" s="93" t="s">
        <v>112</v>
      </c>
      <c r="B95" s="31" t="s">
        <v>676</v>
      </c>
      <c r="C95" s="30" t="s">
        <v>24</v>
      </c>
      <c r="D95" s="59">
        <v>0</v>
      </c>
      <c r="E95" s="101">
        <v>50</v>
      </c>
    </row>
    <row r="96" spans="1:5" ht="12.75">
      <c r="A96" s="93" t="s">
        <v>113</v>
      </c>
      <c r="B96" s="102" t="s">
        <v>677</v>
      </c>
      <c r="C96" s="30" t="s">
        <v>24</v>
      </c>
      <c r="D96" s="59">
        <v>0</v>
      </c>
      <c r="E96" s="101">
        <v>100</v>
      </c>
    </row>
    <row r="97" spans="1:5" ht="12.75">
      <c r="A97" s="93" t="s">
        <v>114</v>
      </c>
      <c r="B97" s="31" t="s">
        <v>678</v>
      </c>
      <c r="C97" s="30" t="s">
        <v>24</v>
      </c>
      <c r="D97" s="59">
        <v>0</v>
      </c>
      <c r="E97" s="101">
        <v>20</v>
      </c>
    </row>
    <row r="98" spans="1:5" ht="12.75">
      <c r="A98" s="93" t="s">
        <v>115</v>
      </c>
      <c r="B98" s="31" t="s">
        <v>679</v>
      </c>
      <c r="C98" s="30" t="s">
        <v>24</v>
      </c>
      <c r="D98" s="59">
        <v>0</v>
      </c>
      <c r="E98" s="101">
        <v>30</v>
      </c>
    </row>
    <row r="99" spans="1:5" ht="12.75">
      <c r="A99" s="93" t="s">
        <v>116</v>
      </c>
      <c r="B99" s="31" t="s">
        <v>680</v>
      </c>
      <c r="C99" s="30" t="s">
        <v>24</v>
      </c>
      <c r="D99" s="59">
        <v>0</v>
      </c>
      <c r="E99" s="101">
        <v>150</v>
      </c>
    </row>
    <row r="100" spans="1:5" ht="12.75">
      <c r="A100" s="93" t="s">
        <v>117</v>
      </c>
      <c r="B100" s="31" t="s">
        <v>681</v>
      </c>
      <c r="C100" s="30" t="s">
        <v>24</v>
      </c>
      <c r="D100" s="59">
        <v>0</v>
      </c>
      <c r="E100" s="101">
        <v>10</v>
      </c>
    </row>
    <row r="101" spans="1:5" ht="12.75">
      <c r="A101" s="93" t="s">
        <v>118</v>
      </c>
      <c r="B101" s="31" t="s">
        <v>682</v>
      </c>
      <c r="C101" s="30" t="s">
        <v>24</v>
      </c>
      <c r="D101" s="59">
        <v>0</v>
      </c>
      <c r="E101" s="101">
        <v>50</v>
      </c>
    </row>
    <row r="102" spans="1:5" ht="12.75">
      <c r="A102" s="93" t="s">
        <v>122</v>
      </c>
      <c r="B102" s="31" t="s">
        <v>683</v>
      </c>
      <c r="C102" s="30" t="s">
        <v>24</v>
      </c>
      <c r="D102" s="59">
        <v>0</v>
      </c>
      <c r="E102" s="101">
        <v>2500</v>
      </c>
    </row>
    <row r="103" spans="1:5" ht="12.75">
      <c r="A103" s="93" t="s">
        <v>123</v>
      </c>
      <c r="B103" s="102" t="s">
        <v>684</v>
      </c>
      <c r="C103" s="30" t="s">
        <v>24</v>
      </c>
      <c r="D103" s="59">
        <v>0</v>
      </c>
      <c r="E103" s="101">
        <v>38</v>
      </c>
    </row>
    <row r="104" spans="1:5" ht="12.75">
      <c r="A104" s="93" t="s">
        <v>124</v>
      </c>
      <c r="B104" s="29" t="s">
        <v>163</v>
      </c>
      <c r="C104" s="30" t="s">
        <v>24</v>
      </c>
      <c r="D104" s="59">
        <f>100+30</f>
        <v>130</v>
      </c>
      <c r="E104" s="101">
        <v>30</v>
      </c>
    </row>
    <row r="105" spans="1:5" ht="12.75">
      <c r="A105" s="93" t="s">
        <v>125</v>
      </c>
      <c r="B105" s="29" t="s">
        <v>156</v>
      </c>
      <c r="C105" s="30" t="s">
        <v>24</v>
      </c>
      <c r="D105" s="59">
        <v>50</v>
      </c>
      <c r="E105" s="101">
        <v>0</v>
      </c>
    </row>
    <row r="106" spans="1:6" ht="12.75">
      <c r="A106" s="93" t="s">
        <v>126</v>
      </c>
      <c r="B106" s="31" t="s">
        <v>132</v>
      </c>
      <c r="C106" s="30" t="s">
        <v>24</v>
      </c>
      <c r="D106" s="64">
        <f>50+100</f>
        <v>150</v>
      </c>
      <c r="E106" s="101">
        <v>0</v>
      </c>
      <c r="F106" s="1"/>
    </row>
    <row r="107" spans="1:6" ht="12.75">
      <c r="A107" s="93" t="s">
        <v>127</v>
      </c>
      <c r="B107" s="31" t="s">
        <v>657</v>
      </c>
      <c r="C107" s="30" t="s">
        <v>24</v>
      </c>
      <c r="D107" s="64">
        <v>50</v>
      </c>
      <c r="E107" s="101">
        <v>0</v>
      </c>
      <c r="F107" s="1"/>
    </row>
    <row r="108" spans="1:6" ht="12.75">
      <c r="A108" s="93" t="s">
        <v>128</v>
      </c>
      <c r="B108" s="31" t="s">
        <v>142</v>
      </c>
      <c r="C108" s="30" t="s">
        <v>24</v>
      </c>
      <c r="D108" s="64">
        <v>150</v>
      </c>
      <c r="E108" s="101">
        <v>0</v>
      </c>
      <c r="F108" s="1"/>
    </row>
    <row r="109" spans="1:6" ht="12.75">
      <c r="A109" s="93" t="s">
        <v>136</v>
      </c>
      <c r="B109" s="31" t="s">
        <v>160</v>
      </c>
      <c r="C109" s="30" t="s">
        <v>24</v>
      </c>
      <c r="D109" s="64">
        <v>30</v>
      </c>
      <c r="E109" s="101">
        <v>0</v>
      </c>
      <c r="F109" s="1"/>
    </row>
    <row r="110" spans="1:6" ht="12.75">
      <c r="A110" s="93" t="s">
        <v>137</v>
      </c>
      <c r="B110" s="31" t="s">
        <v>154</v>
      </c>
      <c r="C110" s="30" t="s">
        <v>24</v>
      </c>
      <c r="D110" s="64">
        <v>250</v>
      </c>
      <c r="E110" s="101">
        <v>0</v>
      </c>
      <c r="F110" s="1"/>
    </row>
    <row r="111" spans="1:6" ht="12.75">
      <c r="A111" s="93" t="s">
        <v>138</v>
      </c>
      <c r="B111" s="31" t="s">
        <v>152</v>
      </c>
      <c r="C111" s="30" t="s">
        <v>24</v>
      </c>
      <c r="D111" s="64">
        <v>10</v>
      </c>
      <c r="E111" s="101">
        <v>0</v>
      </c>
      <c r="F111" s="1"/>
    </row>
    <row r="112" spans="1:6" ht="12.75">
      <c r="A112" s="93" t="s">
        <v>166</v>
      </c>
      <c r="B112" s="31" t="s">
        <v>133</v>
      </c>
      <c r="C112" s="30" t="s">
        <v>24</v>
      </c>
      <c r="D112" s="64">
        <v>2800</v>
      </c>
      <c r="E112" s="101">
        <v>0</v>
      </c>
      <c r="F112" s="1"/>
    </row>
    <row r="113" spans="1:6" ht="12.75">
      <c r="A113" s="93" t="s">
        <v>167</v>
      </c>
      <c r="B113" s="31" t="s">
        <v>143</v>
      </c>
      <c r="C113" s="30" t="s">
        <v>24</v>
      </c>
      <c r="D113" s="64">
        <v>80</v>
      </c>
      <c r="E113" s="100">
        <v>80</v>
      </c>
      <c r="F113" s="1"/>
    </row>
    <row r="114" spans="1:6" ht="12.75">
      <c r="A114" s="93" t="s">
        <v>168</v>
      </c>
      <c r="B114" s="31" t="s">
        <v>144</v>
      </c>
      <c r="C114" s="30" t="s">
        <v>24</v>
      </c>
      <c r="D114" s="64">
        <v>0</v>
      </c>
      <c r="E114" s="100">
        <v>10</v>
      </c>
      <c r="F114" s="1"/>
    </row>
    <row r="115" spans="1:6" ht="12.75">
      <c r="A115" s="93" t="s">
        <v>169</v>
      </c>
      <c r="B115" s="31" t="s">
        <v>145</v>
      </c>
      <c r="C115" s="30" t="s">
        <v>24</v>
      </c>
      <c r="D115" s="64">
        <v>0</v>
      </c>
      <c r="E115" s="100">
        <v>500</v>
      </c>
      <c r="F115" s="1"/>
    </row>
    <row r="116" spans="1:6" ht="12.75">
      <c r="A116" s="93" t="s">
        <v>170</v>
      </c>
      <c r="B116" s="29" t="s">
        <v>158</v>
      </c>
      <c r="C116" s="30" t="s">
        <v>24</v>
      </c>
      <c r="D116" s="59">
        <v>300</v>
      </c>
      <c r="E116" s="101">
        <v>0</v>
      </c>
      <c r="F116" s="1"/>
    </row>
    <row r="117" spans="1:6" ht="12.75">
      <c r="A117" s="93" t="s">
        <v>171</v>
      </c>
      <c r="B117" s="29" t="s">
        <v>134</v>
      </c>
      <c r="C117" s="30" t="s">
        <v>24</v>
      </c>
      <c r="D117" s="59">
        <v>100</v>
      </c>
      <c r="E117" s="101">
        <v>100</v>
      </c>
      <c r="F117" s="1"/>
    </row>
    <row r="118" spans="1:6" ht="12.75">
      <c r="A118" s="93" t="s">
        <v>172</v>
      </c>
      <c r="B118" s="31" t="s">
        <v>141</v>
      </c>
      <c r="C118" s="30" t="s">
        <v>24</v>
      </c>
      <c r="D118" s="64">
        <v>0</v>
      </c>
      <c r="E118" s="100">
        <v>200</v>
      </c>
      <c r="F118" s="1"/>
    </row>
    <row r="119" spans="1:6" ht="12.75">
      <c r="A119" s="93" t="s">
        <v>173</v>
      </c>
      <c r="B119" s="31" t="s">
        <v>161</v>
      </c>
      <c r="C119" s="30" t="s">
        <v>24</v>
      </c>
      <c r="D119" s="64">
        <v>10</v>
      </c>
      <c r="E119" s="100">
        <v>0</v>
      </c>
      <c r="F119" s="1"/>
    </row>
    <row r="120" spans="1:6" ht="12.75">
      <c r="A120" s="93" t="s">
        <v>174</v>
      </c>
      <c r="B120" s="31" t="s">
        <v>162</v>
      </c>
      <c r="C120" s="30" t="s">
        <v>24</v>
      </c>
      <c r="D120" s="64">
        <v>200</v>
      </c>
      <c r="E120" s="100">
        <v>50</v>
      </c>
      <c r="F120" s="1"/>
    </row>
    <row r="121" spans="1:6" ht="12.75">
      <c r="A121" s="93" t="s">
        <v>175</v>
      </c>
      <c r="B121" s="31" t="s">
        <v>153</v>
      </c>
      <c r="C121" s="30" t="s">
        <v>24</v>
      </c>
      <c r="D121" s="64">
        <v>100</v>
      </c>
      <c r="E121" s="100">
        <v>100</v>
      </c>
      <c r="F121" s="1"/>
    </row>
    <row r="122" spans="1:5" ht="12.75">
      <c r="A122" s="93" t="s">
        <v>176</v>
      </c>
      <c r="B122" s="29" t="s">
        <v>140</v>
      </c>
      <c r="C122" s="30" t="s">
        <v>24</v>
      </c>
      <c r="D122" s="59">
        <v>50</v>
      </c>
      <c r="E122" s="101">
        <v>0</v>
      </c>
    </row>
    <row r="123" spans="1:5" ht="12.75">
      <c r="A123" s="93" t="s">
        <v>177</v>
      </c>
      <c r="B123" s="29" t="s">
        <v>155</v>
      </c>
      <c r="C123" s="30" t="s">
        <v>24</v>
      </c>
      <c r="D123" s="59">
        <f>200+127</f>
        <v>327</v>
      </c>
      <c r="E123" s="101">
        <v>0</v>
      </c>
    </row>
    <row r="124" spans="1:5" ht="13.5" thickBot="1">
      <c r="A124" s="94" t="s">
        <v>178</v>
      </c>
      <c r="B124" s="103" t="s">
        <v>164</v>
      </c>
      <c r="C124" s="95" t="s">
        <v>24</v>
      </c>
      <c r="D124" s="61">
        <v>20</v>
      </c>
      <c r="E124" s="104">
        <v>0</v>
      </c>
    </row>
    <row r="125" spans="1:5" ht="12.75">
      <c r="A125" s="10"/>
      <c r="C125" s="10"/>
      <c r="D125" s="7" t="s">
        <v>146</v>
      </c>
      <c r="E125" s="7" t="s">
        <v>146</v>
      </c>
    </row>
    <row r="126" ht="15">
      <c r="A126" s="9" t="s">
        <v>85</v>
      </c>
    </row>
    <row r="127" ht="13.5" thickBot="1">
      <c r="A127" s="3" t="s">
        <v>86</v>
      </c>
    </row>
    <row r="128" spans="1:6" s="5" customFormat="1" ht="9.75" customHeight="1">
      <c r="A128" s="347" t="s">
        <v>658</v>
      </c>
      <c r="B128" s="349" t="s">
        <v>4</v>
      </c>
      <c r="C128" s="351" t="s">
        <v>120</v>
      </c>
      <c r="D128" s="360" t="s">
        <v>149</v>
      </c>
      <c r="E128" s="360" t="s">
        <v>659</v>
      </c>
      <c r="F128" s="6"/>
    </row>
    <row r="129" spans="1:6" s="5" customFormat="1" ht="17.25" customHeight="1" thickBot="1">
      <c r="A129" s="348"/>
      <c r="B129" s="350"/>
      <c r="C129" s="352"/>
      <c r="D129" s="362"/>
      <c r="E129" s="362"/>
      <c r="F129" s="6"/>
    </row>
    <row r="130" spans="1:6" s="5" customFormat="1" ht="29.25" customHeight="1" thickTop="1">
      <c r="A130" s="36" t="s">
        <v>5</v>
      </c>
      <c r="B130" s="25" t="s">
        <v>87</v>
      </c>
      <c r="C130" s="16" t="s">
        <v>24</v>
      </c>
      <c r="D130" s="77">
        <v>11328</v>
      </c>
      <c r="E130" s="105">
        <v>6961</v>
      </c>
      <c r="F130" s="14"/>
    </row>
    <row r="131" spans="1:6" s="5" customFormat="1" ht="27" customHeight="1">
      <c r="A131" s="32" t="s">
        <v>8</v>
      </c>
      <c r="B131" s="22" t="s">
        <v>88</v>
      </c>
      <c r="C131" s="13" t="s">
        <v>24</v>
      </c>
      <c r="D131" s="49">
        <v>23216</v>
      </c>
      <c r="E131" s="53">
        <v>20039</v>
      </c>
      <c r="F131" s="14"/>
    </row>
    <row r="132" spans="1:6" s="5" customFormat="1" ht="28.5" customHeight="1">
      <c r="A132" s="32" t="s">
        <v>11</v>
      </c>
      <c r="B132" s="22" t="s">
        <v>89</v>
      </c>
      <c r="C132" s="13" t="s">
        <v>24</v>
      </c>
      <c r="D132" s="49">
        <v>4498</v>
      </c>
      <c r="E132" s="53">
        <v>6554</v>
      </c>
      <c r="F132" s="14"/>
    </row>
    <row r="133" spans="1:6" s="5" customFormat="1" ht="12.75">
      <c r="A133" s="32" t="s">
        <v>68</v>
      </c>
      <c r="B133" s="22" t="s">
        <v>90</v>
      </c>
      <c r="C133" s="13" t="s">
        <v>24</v>
      </c>
      <c r="D133" s="49">
        <v>0</v>
      </c>
      <c r="E133" s="53">
        <v>0</v>
      </c>
      <c r="F133" s="14"/>
    </row>
    <row r="134" spans="1:6" s="5" customFormat="1" ht="25.5" customHeight="1">
      <c r="A134" s="32" t="s">
        <v>13</v>
      </c>
      <c r="B134" s="22" t="s">
        <v>91</v>
      </c>
      <c r="C134" s="13" t="s">
        <v>92</v>
      </c>
      <c r="D134" s="49">
        <v>3</v>
      </c>
      <c r="E134" s="53">
        <v>3</v>
      </c>
      <c r="F134" s="14"/>
    </row>
    <row r="135" spans="1:6" s="5" customFormat="1" ht="12.75">
      <c r="A135" s="32" t="s">
        <v>15</v>
      </c>
      <c r="B135" s="22" t="s">
        <v>93</v>
      </c>
      <c r="C135" s="13" t="s">
        <v>24</v>
      </c>
      <c r="D135" s="78">
        <v>2099</v>
      </c>
      <c r="E135" s="106">
        <v>4417</v>
      </c>
      <c r="F135" s="14"/>
    </row>
    <row r="136" spans="1:6" s="5" customFormat="1" ht="12.75">
      <c r="A136" s="32" t="s">
        <v>18</v>
      </c>
      <c r="B136" s="22" t="s">
        <v>94</v>
      </c>
      <c r="C136" s="13" t="s">
        <v>24</v>
      </c>
      <c r="D136" s="78">
        <v>38290</v>
      </c>
      <c r="E136" s="106">
        <v>37563</v>
      </c>
      <c r="F136" s="14"/>
    </row>
    <row r="137" spans="1:6" s="5" customFormat="1" ht="13.5" thickBot="1">
      <c r="A137" s="33" t="s">
        <v>20</v>
      </c>
      <c r="B137" s="34" t="s">
        <v>95</v>
      </c>
      <c r="C137" s="35" t="s">
        <v>24</v>
      </c>
      <c r="D137" s="79">
        <f>SUM(D130:D136)-D134</f>
        <v>79431</v>
      </c>
      <c r="E137" s="79">
        <f>SUM(E130:E136)-E134</f>
        <v>75534</v>
      </c>
      <c r="F137" s="14"/>
    </row>
    <row r="138" spans="2:4" ht="12.75">
      <c r="B138" s="11"/>
      <c r="C138" s="10"/>
      <c r="D138" s="7"/>
    </row>
    <row r="139" spans="1:5" ht="15">
      <c r="A139" s="54" t="s">
        <v>96</v>
      </c>
      <c r="B139" s="41"/>
      <c r="C139" s="41"/>
      <c r="D139" s="65"/>
      <c r="E139" s="65"/>
    </row>
    <row r="140" spans="1:5" ht="13.5" thickBot="1">
      <c r="A140" s="42" t="s">
        <v>97</v>
      </c>
      <c r="B140" s="43"/>
      <c r="C140" s="43"/>
      <c r="D140" s="66"/>
      <c r="E140" s="66"/>
    </row>
    <row r="141" spans="1:6" s="5" customFormat="1" ht="9.75" customHeight="1">
      <c r="A141" s="347" t="s">
        <v>658</v>
      </c>
      <c r="B141" s="349" t="s">
        <v>4</v>
      </c>
      <c r="C141" s="351" t="s">
        <v>120</v>
      </c>
      <c r="D141" s="360" t="s">
        <v>149</v>
      </c>
      <c r="E141" s="360" t="s">
        <v>659</v>
      </c>
      <c r="F141" s="6"/>
    </row>
    <row r="142" spans="1:6" s="5" customFormat="1" ht="17.25" customHeight="1" thickBot="1">
      <c r="A142" s="348"/>
      <c r="B142" s="350"/>
      <c r="C142" s="352"/>
      <c r="D142" s="362"/>
      <c r="E142" s="362"/>
      <c r="F142" s="6"/>
    </row>
    <row r="143" spans="1:6" s="5" customFormat="1" ht="26.25" customHeight="1" thickTop="1">
      <c r="A143" s="36" t="s">
        <v>5</v>
      </c>
      <c r="B143" s="25" t="s">
        <v>98</v>
      </c>
      <c r="C143" s="16" t="s">
        <v>99</v>
      </c>
      <c r="D143" s="80">
        <v>85</v>
      </c>
      <c r="E143" s="107">
        <v>87</v>
      </c>
      <c r="F143" s="6"/>
    </row>
    <row r="144" spans="1:6" s="5" customFormat="1" ht="25.5">
      <c r="A144" s="32" t="s">
        <v>8</v>
      </c>
      <c r="B144" s="22" t="s">
        <v>100</v>
      </c>
      <c r="C144" s="13" t="s">
        <v>92</v>
      </c>
      <c r="D144" s="49">
        <v>11645</v>
      </c>
      <c r="E144" s="53">
        <v>11645</v>
      </c>
      <c r="F144" s="6"/>
    </row>
    <row r="145" spans="1:6" s="5" customFormat="1" ht="25.5">
      <c r="A145" s="32" t="s">
        <v>11</v>
      </c>
      <c r="B145" s="22" t="s">
        <v>101</v>
      </c>
      <c r="C145" s="13" t="s">
        <v>92</v>
      </c>
      <c r="D145" s="78">
        <v>6729</v>
      </c>
      <c r="E145" s="106">
        <v>6777</v>
      </c>
      <c r="F145" s="6"/>
    </row>
    <row r="146" spans="1:6" s="5" customFormat="1" ht="12.75">
      <c r="A146" s="32" t="s">
        <v>68</v>
      </c>
      <c r="B146" s="22" t="s">
        <v>102</v>
      </c>
      <c r="C146" s="13" t="s">
        <v>92</v>
      </c>
      <c r="D146" s="78">
        <v>213</v>
      </c>
      <c r="E146" s="106">
        <v>213</v>
      </c>
      <c r="F146" s="6"/>
    </row>
    <row r="147" spans="1:6" s="5" customFormat="1" ht="12.75">
      <c r="A147" s="32" t="s">
        <v>13</v>
      </c>
      <c r="B147" s="22" t="s">
        <v>103</v>
      </c>
      <c r="C147" s="13" t="s">
        <v>131</v>
      </c>
      <c r="D147" s="81">
        <v>24.2</v>
      </c>
      <c r="E147" s="108">
        <v>24.2</v>
      </c>
      <c r="F147" s="6"/>
    </row>
    <row r="148" spans="1:6" s="5" customFormat="1" ht="25.5">
      <c r="A148" s="32" t="s">
        <v>15</v>
      </c>
      <c r="B148" s="22" t="s">
        <v>104</v>
      </c>
      <c r="C148" s="13" t="s">
        <v>92</v>
      </c>
      <c r="D148" s="78">
        <v>99</v>
      </c>
      <c r="E148" s="106">
        <v>97</v>
      </c>
      <c r="F148" s="6"/>
    </row>
    <row r="149" spans="1:6" s="5" customFormat="1" ht="26.25" thickBot="1">
      <c r="A149" s="33" t="s">
        <v>18</v>
      </c>
      <c r="B149" s="34" t="s">
        <v>105</v>
      </c>
      <c r="C149" s="35" t="s">
        <v>92</v>
      </c>
      <c r="D149" s="82">
        <v>7686</v>
      </c>
      <c r="E149" s="109">
        <v>7626</v>
      </c>
      <c r="F149" s="6"/>
    </row>
    <row r="150" spans="2:4" ht="12.75">
      <c r="B150" s="11"/>
      <c r="C150" s="10"/>
      <c r="D150" s="7"/>
    </row>
    <row r="151" ht="15">
      <c r="A151" s="9" t="s">
        <v>106</v>
      </c>
    </row>
    <row r="152" ht="13.5" thickBot="1">
      <c r="A152" s="3" t="s">
        <v>107</v>
      </c>
    </row>
    <row r="153" spans="1:6" s="5" customFormat="1" ht="26.25" thickBot="1">
      <c r="A153" s="69" t="s">
        <v>658</v>
      </c>
      <c r="B153" s="70" t="s">
        <v>108</v>
      </c>
      <c r="C153" s="70" t="s">
        <v>109</v>
      </c>
      <c r="D153" s="71" t="s">
        <v>110</v>
      </c>
      <c r="E153" s="72" t="s">
        <v>111</v>
      </c>
      <c r="F153" s="6"/>
    </row>
    <row r="154" spans="1:6" s="5" customFormat="1" ht="13.5" thickTop="1">
      <c r="A154" s="15" t="s">
        <v>5</v>
      </c>
      <c r="B154" s="74" t="s">
        <v>147</v>
      </c>
      <c r="C154" s="16" t="s">
        <v>148</v>
      </c>
      <c r="D154" s="75">
        <v>1</v>
      </c>
      <c r="E154" s="63">
        <v>0</v>
      </c>
      <c r="F154" s="6"/>
    </row>
    <row r="155" spans="1:8" s="5" customFormat="1" ht="13.5" thickBot="1">
      <c r="A155" s="365" t="s">
        <v>146</v>
      </c>
      <c r="B155" s="366"/>
      <c r="C155" s="366"/>
      <c r="D155" s="366"/>
      <c r="E155" s="367"/>
      <c r="F155" s="6"/>
      <c r="G155" s="73"/>
      <c r="H155" s="73"/>
    </row>
    <row r="156" spans="7:8" ht="12.75">
      <c r="G156" s="41"/>
      <c r="H156" s="41"/>
    </row>
    <row r="158" spans="1:6" ht="15">
      <c r="A158" s="87" t="s">
        <v>179</v>
      </c>
      <c r="B158" s="88"/>
      <c r="C158" s="89"/>
      <c r="D158" s="89"/>
      <c r="E158" s="90"/>
      <c r="F158" s="88"/>
    </row>
    <row r="159" spans="1:6" ht="13.5" thickBot="1">
      <c r="A159" s="91" t="s">
        <v>180</v>
      </c>
      <c r="B159" s="88"/>
      <c r="C159" s="89"/>
      <c r="D159" s="89"/>
      <c r="E159" s="90"/>
      <c r="F159" s="88"/>
    </row>
    <row r="160" spans="1:6" ht="76.5">
      <c r="A160" s="84" t="s">
        <v>181</v>
      </c>
      <c r="B160" s="85" t="s">
        <v>182</v>
      </c>
      <c r="C160" s="85" t="s">
        <v>183</v>
      </c>
      <c r="D160" s="85" t="s">
        <v>184</v>
      </c>
      <c r="E160" s="86" t="s">
        <v>185</v>
      </c>
      <c r="F160" s="92" t="s">
        <v>186</v>
      </c>
    </row>
    <row r="161" spans="1:6" s="132" customFormat="1" ht="12.75">
      <c r="A161" s="112" t="s">
        <v>187</v>
      </c>
      <c r="B161" s="333">
        <v>297</v>
      </c>
      <c r="C161" s="333">
        <v>0</v>
      </c>
      <c r="D161" s="333">
        <v>0</v>
      </c>
      <c r="E161" s="343">
        <v>43737</v>
      </c>
      <c r="F161" s="335">
        <v>8134</v>
      </c>
    </row>
    <row r="162" spans="1:6" s="132" customFormat="1" ht="12.75">
      <c r="A162" s="112" t="s">
        <v>188</v>
      </c>
      <c r="B162" s="333"/>
      <c r="C162" s="333"/>
      <c r="D162" s="333"/>
      <c r="E162" s="344"/>
      <c r="F162" s="335"/>
    </row>
    <row r="163" spans="1:6" s="132" customFormat="1" ht="12.75">
      <c r="A163" s="112" t="s">
        <v>189</v>
      </c>
      <c r="B163" s="333"/>
      <c r="C163" s="333"/>
      <c r="D163" s="333"/>
      <c r="E163" s="344"/>
      <c r="F163" s="335"/>
    </row>
    <row r="164" spans="1:6" s="132" customFormat="1" ht="12.75">
      <c r="A164" s="112" t="s">
        <v>190</v>
      </c>
      <c r="B164" s="333"/>
      <c r="C164" s="333"/>
      <c r="D164" s="333"/>
      <c r="E164" s="344"/>
      <c r="F164" s="335"/>
    </row>
    <row r="165" spans="1:6" s="132" customFormat="1" ht="12.75">
      <c r="A165" s="112" t="s">
        <v>191</v>
      </c>
      <c r="B165" s="333"/>
      <c r="C165" s="333"/>
      <c r="D165" s="333"/>
      <c r="E165" s="344"/>
      <c r="F165" s="335"/>
    </row>
    <row r="166" spans="1:6" s="132" customFormat="1" ht="12.75">
      <c r="A166" s="112" t="s">
        <v>192</v>
      </c>
      <c r="B166" s="333"/>
      <c r="C166" s="333"/>
      <c r="D166" s="333"/>
      <c r="E166" s="344"/>
      <c r="F166" s="335"/>
    </row>
    <row r="167" spans="1:6" s="132" customFormat="1" ht="12.75">
      <c r="A167" s="112" t="s">
        <v>193</v>
      </c>
      <c r="B167" s="333"/>
      <c r="C167" s="333"/>
      <c r="D167" s="333"/>
      <c r="E167" s="344"/>
      <c r="F167" s="335"/>
    </row>
    <row r="168" spans="1:6" s="132" customFormat="1" ht="12.75">
      <c r="A168" s="112" t="s">
        <v>194</v>
      </c>
      <c r="B168" s="333"/>
      <c r="C168" s="333"/>
      <c r="D168" s="333"/>
      <c r="E168" s="344"/>
      <c r="F168" s="335"/>
    </row>
    <row r="169" spans="1:6" s="132" customFormat="1" ht="12.75">
      <c r="A169" s="112" t="s">
        <v>195</v>
      </c>
      <c r="B169" s="333"/>
      <c r="C169" s="333"/>
      <c r="D169" s="333"/>
      <c r="E169" s="344"/>
      <c r="F169" s="335"/>
    </row>
    <row r="170" spans="1:6" s="132" customFormat="1" ht="12.75">
      <c r="A170" s="112" t="s">
        <v>196</v>
      </c>
      <c r="B170" s="333"/>
      <c r="C170" s="333"/>
      <c r="D170" s="333"/>
      <c r="E170" s="345"/>
      <c r="F170" s="335"/>
    </row>
    <row r="171" spans="1:6" s="132" customFormat="1" ht="12.75">
      <c r="A171" s="110" t="s">
        <v>197</v>
      </c>
      <c r="B171" s="120">
        <v>224</v>
      </c>
      <c r="C171" s="120">
        <v>0</v>
      </c>
      <c r="D171" s="120">
        <v>0</v>
      </c>
      <c r="E171" s="120">
        <v>15691</v>
      </c>
      <c r="F171" s="116">
        <v>3155</v>
      </c>
    </row>
    <row r="172" spans="1:6" s="132" customFormat="1" ht="12.75">
      <c r="A172" s="110" t="s">
        <v>198</v>
      </c>
      <c r="B172" s="333">
        <v>24</v>
      </c>
      <c r="C172" s="333">
        <v>3</v>
      </c>
      <c r="D172" s="333">
        <v>0</v>
      </c>
      <c r="E172" s="333">
        <v>3593</v>
      </c>
      <c r="F172" s="335">
        <v>797</v>
      </c>
    </row>
    <row r="173" spans="1:6" s="132" customFormat="1" ht="12.75">
      <c r="A173" s="112" t="s">
        <v>199</v>
      </c>
      <c r="B173" s="333"/>
      <c r="C173" s="333"/>
      <c r="D173" s="333"/>
      <c r="E173" s="333"/>
      <c r="F173" s="335"/>
    </row>
    <row r="174" spans="1:6" s="132" customFormat="1" ht="12.75">
      <c r="A174" s="112" t="s">
        <v>200</v>
      </c>
      <c r="B174" s="333"/>
      <c r="C174" s="333"/>
      <c r="D174" s="333"/>
      <c r="E174" s="333"/>
      <c r="F174" s="335"/>
    </row>
    <row r="175" spans="1:6" s="132" customFormat="1" ht="12.75">
      <c r="A175" s="112" t="s">
        <v>201</v>
      </c>
      <c r="B175" s="333"/>
      <c r="C175" s="333"/>
      <c r="D175" s="333"/>
      <c r="E175" s="333"/>
      <c r="F175" s="335"/>
    </row>
    <row r="176" spans="1:6" s="132" customFormat="1" ht="12.75">
      <c r="A176" s="112" t="s">
        <v>202</v>
      </c>
      <c r="B176" s="333"/>
      <c r="C176" s="333"/>
      <c r="D176" s="333"/>
      <c r="E176" s="333"/>
      <c r="F176" s="335"/>
    </row>
    <row r="177" spans="1:6" s="132" customFormat="1" ht="12.75">
      <c r="A177" s="112" t="s">
        <v>203</v>
      </c>
      <c r="B177" s="333"/>
      <c r="C177" s="333"/>
      <c r="D177" s="333"/>
      <c r="E177" s="333"/>
      <c r="F177" s="335"/>
    </row>
    <row r="178" spans="1:6" s="132" customFormat="1" ht="12.75">
      <c r="A178" s="111" t="s">
        <v>204</v>
      </c>
      <c r="B178" s="120">
        <v>2</v>
      </c>
      <c r="C178" s="120">
        <v>2</v>
      </c>
      <c r="D178" s="120">
        <v>0</v>
      </c>
      <c r="E178" s="120">
        <v>335</v>
      </c>
      <c r="F178" s="116">
        <v>88</v>
      </c>
    </row>
    <row r="179" spans="1:6" s="132" customFormat="1" ht="12.75">
      <c r="A179" s="112" t="s">
        <v>205</v>
      </c>
      <c r="B179" s="333">
        <v>248</v>
      </c>
      <c r="C179" s="336">
        <v>185</v>
      </c>
      <c r="D179" s="336">
        <v>0</v>
      </c>
      <c r="E179" s="336">
        <v>33024</v>
      </c>
      <c r="F179" s="335">
        <v>6588</v>
      </c>
    </row>
    <row r="180" spans="1:6" s="132" customFormat="1" ht="12.75">
      <c r="A180" s="112" t="s">
        <v>206</v>
      </c>
      <c r="B180" s="333"/>
      <c r="C180" s="336"/>
      <c r="D180" s="336"/>
      <c r="E180" s="336"/>
      <c r="F180" s="335"/>
    </row>
    <row r="181" spans="1:6" s="132" customFormat="1" ht="12.75">
      <c r="A181" s="112" t="s">
        <v>207</v>
      </c>
      <c r="B181" s="333"/>
      <c r="C181" s="336"/>
      <c r="D181" s="336"/>
      <c r="E181" s="336"/>
      <c r="F181" s="335"/>
    </row>
    <row r="182" spans="1:6" s="132" customFormat="1" ht="12.75">
      <c r="A182" s="112" t="s">
        <v>208</v>
      </c>
      <c r="B182" s="333"/>
      <c r="C182" s="336"/>
      <c r="D182" s="336"/>
      <c r="E182" s="336"/>
      <c r="F182" s="335"/>
    </row>
    <row r="183" spans="1:6" s="132" customFormat="1" ht="12.75">
      <c r="A183" s="112" t="s">
        <v>209</v>
      </c>
      <c r="B183" s="333"/>
      <c r="C183" s="336"/>
      <c r="D183" s="336"/>
      <c r="E183" s="336"/>
      <c r="F183" s="335"/>
    </row>
    <row r="184" spans="1:6" s="132" customFormat="1" ht="12.75">
      <c r="A184" s="112" t="s">
        <v>210</v>
      </c>
      <c r="B184" s="333"/>
      <c r="C184" s="336"/>
      <c r="D184" s="336"/>
      <c r="E184" s="336"/>
      <c r="F184" s="335"/>
    </row>
    <row r="185" spans="1:6" s="132" customFormat="1" ht="12.75">
      <c r="A185" s="112" t="s">
        <v>211</v>
      </c>
      <c r="B185" s="333"/>
      <c r="C185" s="336"/>
      <c r="D185" s="336"/>
      <c r="E185" s="336"/>
      <c r="F185" s="335"/>
    </row>
    <row r="186" spans="1:6" s="132" customFormat="1" ht="12.75">
      <c r="A186" s="112" t="s">
        <v>212</v>
      </c>
      <c r="B186" s="333"/>
      <c r="C186" s="336"/>
      <c r="D186" s="336"/>
      <c r="E186" s="336"/>
      <c r="F186" s="335"/>
    </row>
    <row r="187" spans="1:6" s="132" customFormat="1" ht="12.75">
      <c r="A187" s="112" t="s">
        <v>213</v>
      </c>
      <c r="B187" s="333"/>
      <c r="C187" s="336"/>
      <c r="D187" s="336"/>
      <c r="E187" s="336"/>
      <c r="F187" s="335"/>
    </row>
    <row r="188" spans="1:6" s="132" customFormat="1" ht="12.75">
      <c r="A188" s="112" t="s">
        <v>214</v>
      </c>
      <c r="B188" s="333"/>
      <c r="C188" s="336"/>
      <c r="D188" s="336"/>
      <c r="E188" s="336"/>
      <c r="F188" s="335"/>
    </row>
    <row r="189" spans="1:6" s="132" customFormat="1" ht="12.75">
      <c r="A189" s="112" t="s">
        <v>215</v>
      </c>
      <c r="B189" s="333"/>
      <c r="C189" s="336"/>
      <c r="D189" s="336"/>
      <c r="E189" s="336"/>
      <c r="F189" s="335"/>
    </row>
    <row r="190" spans="1:6" s="132" customFormat="1" ht="12.75">
      <c r="A190" s="110" t="s">
        <v>216</v>
      </c>
      <c r="B190" s="333">
        <v>553</v>
      </c>
      <c r="C190" s="333">
        <v>307</v>
      </c>
      <c r="D190" s="333">
        <v>0</v>
      </c>
      <c r="E190" s="333">
        <v>75430.4</v>
      </c>
      <c r="F190" s="335">
        <v>14657</v>
      </c>
    </row>
    <row r="191" spans="1:6" s="132" customFormat="1" ht="12.75">
      <c r="A191" s="112" t="s">
        <v>217</v>
      </c>
      <c r="B191" s="333"/>
      <c r="C191" s="333"/>
      <c r="D191" s="333"/>
      <c r="E191" s="333"/>
      <c r="F191" s="335"/>
    </row>
    <row r="192" spans="1:6" s="132" customFormat="1" ht="12.75">
      <c r="A192" s="112" t="s">
        <v>218</v>
      </c>
      <c r="B192" s="333"/>
      <c r="C192" s="333"/>
      <c r="D192" s="333"/>
      <c r="E192" s="333"/>
      <c r="F192" s="335"/>
    </row>
    <row r="193" spans="1:6" s="132" customFormat="1" ht="12.75">
      <c r="A193" s="112" t="s">
        <v>219</v>
      </c>
      <c r="B193" s="333"/>
      <c r="C193" s="333"/>
      <c r="D193" s="333"/>
      <c r="E193" s="333"/>
      <c r="F193" s="335"/>
    </row>
    <row r="194" spans="1:6" s="132" customFormat="1" ht="12.75">
      <c r="A194" s="112" t="s">
        <v>220</v>
      </c>
      <c r="B194" s="333"/>
      <c r="C194" s="333"/>
      <c r="D194" s="333"/>
      <c r="E194" s="333"/>
      <c r="F194" s="335"/>
    </row>
    <row r="195" spans="1:6" s="132" customFormat="1" ht="12.75">
      <c r="A195" s="112" t="s">
        <v>221</v>
      </c>
      <c r="B195" s="333"/>
      <c r="C195" s="333"/>
      <c r="D195" s="333"/>
      <c r="E195" s="333"/>
      <c r="F195" s="335"/>
    </row>
    <row r="196" spans="1:6" s="132" customFormat="1" ht="12.75">
      <c r="A196" s="112" t="s">
        <v>222</v>
      </c>
      <c r="B196" s="333"/>
      <c r="C196" s="333"/>
      <c r="D196" s="333"/>
      <c r="E196" s="333"/>
      <c r="F196" s="335"/>
    </row>
    <row r="197" spans="1:6" s="132" customFormat="1" ht="12.75">
      <c r="A197" s="112" t="s">
        <v>223</v>
      </c>
      <c r="B197" s="333"/>
      <c r="C197" s="333"/>
      <c r="D197" s="333"/>
      <c r="E197" s="333"/>
      <c r="F197" s="335"/>
    </row>
    <row r="198" spans="1:6" s="132" customFormat="1" ht="12.75">
      <c r="A198" s="112" t="s">
        <v>224</v>
      </c>
      <c r="B198" s="333"/>
      <c r="C198" s="333"/>
      <c r="D198" s="333"/>
      <c r="E198" s="333"/>
      <c r="F198" s="335"/>
    </row>
    <row r="199" spans="1:6" s="132" customFormat="1" ht="12.75">
      <c r="A199" s="112" t="s">
        <v>225</v>
      </c>
      <c r="B199" s="333"/>
      <c r="C199" s="333"/>
      <c r="D199" s="333"/>
      <c r="E199" s="333"/>
      <c r="F199" s="335"/>
    </row>
    <row r="200" spans="1:6" s="132" customFormat="1" ht="12.75">
      <c r="A200" s="112" t="s">
        <v>226</v>
      </c>
      <c r="B200" s="333"/>
      <c r="C200" s="333"/>
      <c r="D200" s="333"/>
      <c r="E200" s="333"/>
      <c r="F200" s="335"/>
    </row>
    <row r="201" spans="1:6" s="132" customFormat="1" ht="12.75">
      <c r="A201" s="112" t="s">
        <v>227</v>
      </c>
      <c r="B201" s="333"/>
      <c r="C201" s="333"/>
      <c r="D201" s="333"/>
      <c r="E201" s="333"/>
      <c r="F201" s="335"/>
    </row>
    <row r="202" spans="1:6" s="132" customFormat="1" ht="12.75">
      <c r="A202" s="112" t="s">
        <v>228</v>
      </c>
      <c r="B202" s="333"/>
      <c r="C202" s="333"/>
      <c r="D202" s="333"/>
      <c r="E202" s="333"/>
      <c r="F202" s="335"/>
    </row>
    <row r="203" spans="1:6" s="132" customFormat="1" ht="12.75">
      <c r="A203" s="112" t="s">
        <v>229</v>
      </c>
      <c r="B203" s="333"/>
      <c r="C203" s="333"/>
      <c r="D203" s="333"/>
      <c r="E203" s="333"/>
      <c r="F203" s="335"/>
    </row>
    <row r="204" spans="1:6" s="132" customFormat="1" ht="12.75">
      <c r="A204" s="112" t="s">
        <v>230</v>
      </c>
      <c r="B204" s="333"/>
      <c r="C204" s="333"/>
      <c r="D204" s="333"/>
      <c r="E204" s="333"/>
      <c r="F204" s="335"/>
    </row>
    <row r="205" spans="1:6" s="132" customFormat="1" ht="12.75">
      <c r="A205" s="113" t="s">
        <v>231</v>
      </c>
      <c r="B205" s="333"/>
      <c r="C205" s="333"/>
      <c r="D205" s="333"/>
      <c r="E205" s="333"/>
      <c r="F205" s="335"/>
    </row>
    <row r="206" spans="1:6" s="132" customFormat="1" ht="12.75">
      <c r="A206" s="110" t="s">
        <v>232</v>
      </c>
      <c r="B206" s="336">
        <v>214</v>
      </c>
      <c r="C206" s="336">
        <v>0</v>
      </c>
      <c r="D206" s="336">
        <v>0</v>
      </c>
      <c r="E206" s="336">
        <v>29394</v>
      </c>
      <c r="F206" s="335">
        <v>5852</v>
      </c>
    </row>
    <row r="207" spans="1:6" s="132" customFormat="1" ht="12.75">
      <c r="A207" s="112" t="s">
        <v>233</v>
      </c>
      <c r="B207" s="336"/>
      <c r="C207" s="336"/>
      <c r="D207" s="336"/>
      <c r="E207" s="336"/>
      <c r="F207" s="335"/>
    </row>
    <row r="208" spans="1:6" s="132" customFormat="1" ht="12.75">
      <c r="A208" s="112" t="s">
        <v>234</v>
      </c>
      <c r="B208" s="336"/>
      <c r="C208" s="336"/>
      <c r="D208" s="336"/>
      <c r="E208" s="336"/>
      <c r="F208" s="335"/>
    </row>
    <row r="209" spans="1:6" s="132" customFormat="1" ht="12.75">
      <c r="A209" s="112" t="s">
        <v>235</v>
      </c>
      <c r="B209" s="336"/>
      <c r="C209" s="336"/>
      <c r="D209" s="336"/>
      <c r="E209" s="336"/>
      <c r="F209" s="335"/>
    </row>
    <row r="210" spans="1:6" s="132" customFormat="1" ht="12.75">
      <c r="A210" s="112" t="s">
        <v>236</v>
      </c>
      <c r="B210" s="336"/>
      <c r="C210" s="336"/>
      <c r="D210" s="336"/>
      <c r="E210" s="336"/>
      <c r="F210" s="335"/>
    </row>
    <row r="211" spans="1:6" s="132" customFormat="1" ht="12.75">
      <c r="A211" s="112" t="s">
        <v>237</v>
      </c>
      <c r="B211" s="336"/>
      <c r="C211" s="336"/>
      <c r="D211" s="336"/>
      <c r="E211" s="336"/>
      <c r="F211" s="335"/>
    </row>
    <row r="212" spans="1:6" s="132" customFormat="1" ht="12.75">
      <c r="A212" s="112" t="s">
        <v>238</v>
      </c>
      <c r="B212" s="336"/>
      <c r="C212" s="336"/>
      <c r="D212" s="336"/>
      <c r="E212" s="336"/>
      <c r="F212" s="335"/>
    </row>
    <row r="213" spans="1:6" s="132" customFormat="1" ht="12.75">
      <c r="A213" s="113" t="s">
        <v>239</v>
      </c>
      <c r="B213" s="336"/>
      <c r="C213" s="336"/>
      <c r="D213" s="336"/>
      <c r="E213" s="336"/>
      <c r="F213" s="335"/>
    </row>
    <row r="214" spans="1:6" s="132" customFormat="1" ht="12.75">
      <c r="A214" s="110" t="s">
        <v>240</v>
      </c>
      <c r="B214" s="333">
        <v>246</v>
      </c>
      <c r="C214" s="333">
        <v>61</v>
      </c>
      <c r="D214" s="333">
        <v>0</v>
      </c>
      <c r="E214" s="333">
        <v>35484</v>
      </c>
      <c r="F214" s="335">
        <v>7020</v>
      </c>
    </row>
    <row r="215" spans="1:6" s="132" customFormat="1" ht="12.75">
      <c r="A215" s="112" t="s">
        <v>241</v>
      </c>
      <c r="B215" s="333"/>
      <c r="C215" s="333"/>
      <c r="D215" s="333"/>
      <c r="E215" s="333"/>
      <c r="F215" s="335"/>
    </row>
    <row r="216" spans="1:6" s="132" customFormat="1" ht="12.75">
      <c r="A216" s="112" t="s">
        <v>242</v>
      </c>
      <c r="B216" s="333"/>
      <c r="C216" s="333"/>
      <c r="D216" s="333"/>
      <c r="E216" s="333"/>
      <c r="F216" s="335"/>
    </row>
    <row r="217" spans="1:6" s="132" customFormat="1" ht="12.75">
      <c r="A217" s="112" t="s">
        <v>243</v>
      </c>
      <c r="B217" s="333"/>
      <c r="C217" s="333"/>
      <c r="D217" s="333"/>
      <c r="E217" s="333"/>
      <c r="F217" s="335"/>
    </row>
    <row r="218" spans="1:6" s="132" customFormat="1" ht="12.75">
      <c r="A218" s="112" t="s">
        <v>244</v>
      </c>
      <c r="B218" s="333"/>
      <c r="C218" s="333"/>
      <c r="D218" s="333"/>
      <c r="E218" s="333"/>
      <c r="F218" s="335"/>
    </row>
    <row r="219" spans="1:6" s="132" customFormat="1" ht="12.75">
      <c r="A219" s="112" t="s">
        <v>245</v>
      </c>
      <c r="B219" s="333"/>
      <c r="C219" s="333"/>
      <c r="D219" s="333"/>
      <c r="E219" s="333"/>
      <c r="F219" s="335"/>
    </row>
    <row r="220" spans="1:6" s="132" customFormat="1" ht="12.75">
      <c r="A220" s="112" t="s">
        <v>246</v>
      </c>
      <c r="B220" s="333"/>
      <c r="C220" s="333"/>
      <c r="D220" s="333"/>
      <c r="E220" s="333"/>
      <c r="F220" s="335"/>
    </row>
    <row r="221" spans="1:6" s="132" customFormat="1" ht="12.75">
      <c r="A221" s="113" t="s">
        <v>247</v>
      </c>
      <c r="B221" s="333"/>
      <c r="C221" s="333"/>
      <c r="D221" s="333"/>
      <c r="E221" s="333"/>
      <c r="F221" s="335"/>
    </row>
    <row r="222" spans="1:6" s="132" customFormat="1" ht="12.75">
      <c r="A222" s="111" t="s">
        <v>656</v>
      </c>
      <c r="B222" s="120">
        <v>0</v>
      </c>
      <c r="C222" s="120">
        <v>0</v>
      </c>
      <c r="D222" s="120">
        <v>0</v>
      </c>
      <c r="E222" s="120">
        <v>0</v>
      </c>
      <c r="F222" s="116">
        <v>0</v>
      </c>
    </row>
    <row r="223" spans="1:6" s="132" customFormat="1" ht="12.75">
      <c r="A223" s="111" t="s">
        <v>248</v>
      </c>
      <c r="B223" s="120">
        <v>105</v>
      </c>
      <c r="C223" s="120">
        <v>104</v>
      </c>
      <c r="D223" s="120">
        <v>0</v>
      </c>
      <c r="E223" s="120">
        <v>9455</v>
      </c>
      <c r="F223" s="116">
        <v>1923</v>
      </c>
    </row>
    <row r="224" spans="1:6" s="132" customFormat="1" ht="12.75">
      <c r="A224" s="112" t="s">
        <v>249</v>
      </c>
      <c r="B224" s="333">
        <v>160</v>
      </c>
      <c r="C224" s="333">
        <v>39</v>
      </c>
      <c r="D224" s="333">
        <v>0</v>
      </c>
      <c r="E224" s="333">
        <v>25302</v>
      </c>
      <c r="F224" s="335">
        <v>4608</v>
      </c>
    </row>
    <row r="225" spans="1:6" s="132" customFormat="1" ht="12.75">
      <c r="A225" s="117" t="s">
        <v>250</v>
      </c>
      <c r="B225" s="333"/>
      <c r="C225" s="333"/>
      <c r="D225" s="333"/>
      <c r="E225" s="333"/>
      <c r="F225" s="335"/>
    </row>
    <row r="226" spans="1:6" s="132" customFormat="1" ht="12.75">
      <c r="A226" s="112" t="s">
        <v>251</v>
      </c>
      <c r="B226" s="333">
        <v>166</v>
      </c>
      <c r="C226" s="333">
        <v>86</v>
      </c>
      <c r="D226" s="333">
        <v>0</v>
      </c>
      <c r="E226" s="333">
        <v>23914</v>
      </c>
      <c r="F226" s="334">
        <v>4698</v>
      </c>
    </row>
    <row r="227" spans="1:6" s="132" customFormat="1" ht="12.75">
      <c r="A227" s="112" t="s">
        <v>252</v>
      </c>
      <c r="B227" s="333"/>
      <c r="C227" s="333"/>
      <c r="D227" s="333"/>
      <c r="E227" s="333"/>
      <c r="F227" s="334"/>
    </row>
    <row r="228" spans="1:6" s="132" customFormat="1" ht="12.75">
      <c r="A228" s="114" t="s">
        <v>253</v>
      </c>
      <c r="B228" s="333"/>
      <c r="C228" s="333"/>
      <c r="D228" s="333"/>
      <c r="E228" s="333"/>
      <c r="F228" s="334"/>
    </row>
    <row r="229" spans="1:6" s="132" customFormat="1" ht="12.75">
      <c r="A229" s="112" t="s">
        <v>254</v>
      </c>
      <c r="B229" s="333"/>
      <c r="C229" s="333"/>
      <c r="D229" s="333"/>
      <c r="E229" s="333"/>
      <c r="F229" s="334"/>
    </row>
    <row r="230" spans="1:6" s="132" customFormat="1" ht="12.75">
      <c r="A230" s="112" t="s">
        <v>255</v>
      </c>
      <c r="B230" s="333"/>
      <c r="C230" s="333"/>
      <c r="D230" s="333"/>
      <c r="E230" s="333"/>
      <c r="F230" s="334"/>
    </row>
    <row r="231" spans="1:6" s="132" customFormat="1" ht="12.75">
      <c r="A231" s="112" t="s">
        <v>256</v>
      </c>
      <c r="B231" s="333"/>
      <c r="C231" s="333"/>
      <c r="D231" s="333"/>
      <c r="E231" s="333"/>
      <c r="F231" s="334"/>
    </row>
    <row r="232" spans="1:6" s="132" customFormat="1" ht="12.75">
      <c r="A232" s="111" t="s">
        <v>257</v>
      </c>
      <c r="B232" s="120">
        <v>124</v>
      </c>
      <c r="C232" s="120">
        <v>122</v>
      </c>
      <c r="D232" s="120">
        <v>0</v>
      </c>
      <c r="E232" s="120">
        <v>19042</v>
      </c>
      <c r="F232" s="116">
        <v>3432</v>
      </c>
    </row>
    <row r="233" spans="1:6" s="132" customFormat="1" ht="12.75">
      <c r="A233" s="112" t="s">
        <v>258</v>
      </c>
      <c r="B233" s="333">
        <v>121</v>
      </c>
      <c r="C233" s="333">
        <v>0</v>
      </c>
      <c r="D233" s="333">
        <v>0</v>
      </c>
      <c r="E233" s="333">
        <v>17425</v>
      </c>
      <c r="F233" s="334">
        <v>3451</v>
      </c>
    </row>
    <row r="234" spans="1:6" s="132" customFormat="1" ht="12.75">
      <c r="A234" s="112" t="s">
        <v>259</v>
      </c>
      <c r="B234" s="333"/>
      <c r="C234" s="333"/>
      <c r="D234" s="333"/>
      <c r="E234" s="333"/>
      <c r="F234" s="334"/>
    </row>
    <row r="235" spans="1:6" s="132" customFormat="1" ht="12.75">
      <c r="A235" s="112" t="s">
        <v>260</v>
      </c>
      <c r="B235" s="333"/>
      <c r="C235" s="333"/>
      <c r="D235" s="333"/>
      <c r="E235" s="333"/>
      <c r="F235" s="334"/>
    </row>
    <row r="236" spans="1:6" s="132" customFormat="1" ht="12.75">
      <c r="A236" s="111" t="s">
        <v>261</v>
      </c>
      <c r="B236" s="120">
        <v>190</v>
      </c>
      <c r="C236" s="120">
        <v>0</v>
      </c>
      <c r="D236" s="120">
        <v>0</v>
      </c>
      <c r="E236" s="120">
        <v>27200</v>
      </c>
      <c r="F236" s="116">
        <v>5492</v>
      </c>
    </row>
    <row r="237" spans="1:6" s="132" customFormat="1" ht="12.75">
      <c r="A237" s="112" t="s">
        <v>262</v>
      </c>
      <c r="B237" s="120">
        <v>132</v>
      </c>
      <c r="C237" s="120">
        <v>0</v>
      </c>
      <c r="D237" s="120">
        <v>0</v>
      </c>
      <c r="E237" s="120">
        <v>19484</v>
      </c>
      <c r="F237" s="116">
        <v>3958</v>
      </c>
    </row>
    <row r="238" spans="1:6" s="132" customFormat="1" ht="12.75">
      <c r="A238" s="110" t="s">
        <v>263</v>
      </c>
      <c r="B238" s="333">
        <v>643</v>
      </c>
      <c r="C238" s="333">
        <v>336</v>
      </c>
      <c r="D238" s="333">
        <v>0</v>
      </c>
      <c r="E238" s="333">
        <v>87907</v>
      </c>
      <c r="F238" s="335">
        <v>17463</v>
      </c>
    </row>
    <row r="239" spans="1:6" s="132" customFormat="1" ht="12.75">
      <c r="A239" s="112" t="s">
        <v>264</v>
      </c>
      <c r="B239" s="333"/>
      <c r="C239" s="333"/>
      <c r="D239" s="333"/>
      <c r="E239" s="333"/>
      <c r="F239" s="335"/>
    </row>
    <row r="240" spans="1:6" s="132" customFormat="1" ht="12.75">
      <c r="A240" s="112" t="s">
        <v>265</v>
      </c>
      <c r="B240" s="333"/>
      <c r="C240" s="333"/>
      <c r="D240" s="333"/>
      <c r="E240" s="333"/>
      <c r="F240" s="335"/>
    </row>
    <row r="241" spans="1:6" s="132" customFormat="1" ht="12.75">
      <c r="A241" s="112" t="s">
        <v>266</v>
      </c>
      <c r="B241" s="333"/>
      <c r="C241" s="333"/>
      <c r="D241" s="333"/>
      <c r="E241" s="333"/>
      <c r="F241" s="335"/>
    </row>
    <row r="242" spans="1:6" s="132" customFormat="1" ht="12.75">
      <c r="A242" s="112" t="s">
        <v>267</v>
      </c>
      <c r="B242" s="333"/>
      <c r="C242" s="333"/>
      <c r="D242" s="333"/>
      <c r="E242" s="333"/>
      <c r="F242" s="335"/>
    </row>
    <row r="243" spans="1:6" s="132" customFormat="1" ht="12.75">
      <c r="A243" s="112" t="s">
        <v>268</v>
      </c>
      <c r="B243" s="333"/>
      <c r="C243" s="333"/>
      <c r="D243" s="333"/>
      <c r="E243" s="333"/>
      <c r="F243" s="335"/>
    </row>
    <row r="244" spans="1:6" s="132" customFormat="1" ht="12.75">
      <c r="A244" s="112" t="s">
        <v>269</v>
      </c>
      <c r="B244" s="333"/>
      <c r="C244" s="333"/>
      <c r="D244" s="333"/>
      <c r="E244" s="333"/>
      <c r="F244" s="335"/>
    </row>
    <row r="245" spans="1:6" s="132" customFormat="1" ht="12.75">
      <c r="A245" s="112" t="s">
        <v>270</v>
      </c>
      <c r="B245" s="333"/>
      <c r="C245" s="333"/>
      <c r="D245" s="333"/>
      <c r="E245" s="333"/>
      <c r="F245" s="335"/>
    </row>
    <row r="246" spans="1:6" s="132" customFormat="1" ht="12.75">
      <c r="A246" s="112" t="s">
        <v>271</v>
      </c>
      <c r="B246" s="333"/>
      <c r="C246" s="333"/>
      <c r="D246" s="333"/>
      <c r="E246" s="333"/>
      <c r="F246" s="335"/>
    </row>
    <row r="247" spans="1:6" s="132" customFormat="1" ht="12.75">
      <c r="A247" s="112" t="s">
        <v>272</v>
      </c>
      <c r="B247" s="333"/>
      <c r="C247" s="333"/>
      <c r="D247" s="333"/>
      <c r="E247" s="333"/>
      <c r="F247" s="335"/>
    </row>
    <row r="248" spans="1:6" s="132" customFormat="1" ht="12.75">
      <c r="A248" s="112" t="s">
        <v>273</v>
      </c>
      <c r="B248" s="333"/>
      <c r="C248" s="333"/>
      <c r="D248" s="333"/>
      <c r="E248" s="333"/>
      <c r="F248" s="335"/>
    </row>
    <row r="249" spans="1:6" s="132" customFormat="1" ht="12.75">
      <c r="A249" s="112" t="s">
        <v>274</v>
      </c>
      <c r="B249" s="333"/>
      <c r="C249" s="333"/>
      <c r="D249" s="333"/>
      <c r="E249" s="333"/>
      <c r="F249" s="335"/>
    </row>
    <row r="250" spans="1:6" s="132" customFormat="1" ht="12.75">
      <c r="A250" s="112" t="s">
        <v>275</v>
      </c>
      <c r="B250" s="333"/>
      <c r="C250" s="333"/>
      <c r="D250" s="333"/>
      <c r="E250" s="333"/>
      <c r="F250" s="335"/>
    </row>
    <row r="251" spans="1:6" s="132" customFormat="1" ht="12.75">
      <c r="A251" s="112" t="s">
        <v>276</v>
      </c>
      <c r="B251" s="333"/>
      <c r="C251" s="333"/>
      <c r="D251" s="333"/>
      <c r="E251" s="333"/>
      <c r="F251" s="335"/>
    </row>
    <row r="252" spans="1:6" s="132" customFormat="1" ht="12.75">
      <c r="A252" s="112" t="s">
        <v>277</v>
      </c>
      <c r="B252" s="333"/>
      <c r="C252" s="333"/>
      <c r="D252" s="333"/>
      <c r="E252" s="333"/>
      <c r="F252" s="335"/>
    </row>
    <row r="253" spans="1:6" s="132" customFormat="1" ht="12.75">
      <c r="A253" s="113" t="s">
        <v>278</v>
      </c>
      <c r="B253" s="333"/>
      <c r="C253" s="333"/>
      <c r="D253" s="333"/>
      <c r="E253" s="333"/>
      <c r="F253" s="335"/>
    </row>
    <row r="254" spans="1:6" s="132" customFormat="1" ht="12.75">
      <c r="A254" s="112" t="s">
        <v>279</v>
      </c>
      <c r="B254" s="336">
        <v>98</v>
      </c>
      <c r="C254" s="336">
        <v>0</v>
      </c>
      <c r="D254" s="336">
        <v>0</v>
      </c>
      <c r="E254" s="336">
        <v>12896</v>
      </c>
      <c r="F254" s="335">
        <v>2615</v>
      </c>
    </row>
    <row r="255" spans="1:6" s="132" customFormat="1" ht="12.75">
      <c r="A255" s="112" t="s">
        <v>280</v>
      </c>
      <c r="B255" s="336"/>
      <c r="C255" s="336"/>
      <c r="D255" s="336"/>
      <c r="E255" s="336"/>
      <c r="F255" s="335"/>
    </row>
    <row r="256" spans="1:6" s="132" customFormat="1" ht="12.75">
      <c r="A256" s="112" t="s">
        <v>281</v>
      </c>
      <c r="B256" s="336"/>
      <c r="C256" s="336"/>
      <c r="D256" s="336"/>
      <c r="E256" s="336"/>
      <c r="F256" s="335"/>
    </row>
    <row r="257" spans="1:6" s="132" customFormat="1" ht="12.75">
      <c r="A257" s="112" t="s">
        <v>282</v>
      </c>
      <c r="B257" s="336"/>
      <c r="C257" s="336"/>
      <c r="D257" s="336"/>
      <c r="E257" s="336"/>
      <c r="F257" s="335"/>
    </row>
    <row r="258" spans="1:6" s="132" customFormat="1" ht="12.75">
      <c r="A258" s="112" t="s">
        <v>283</v>
      </c>
      <c r="B258" s="336"/>
      <c r="C258" s="336"/>
      <c r="D258" s="336"/>
      <c r="E258" s="336"/>
      <c r="F258" s="335"/>
    </row>
    <row r="259" spans="1:6" s="132" customFormat="1" ht="12.75">
      <c r="A259" s="112" t="s">
        <v>284</v>
      </c>
      <c r="B259" s="336"/>
      <c r="C259" s="336"/>
      <c r="D259" s="336"/>
      <c r="E259" s="336"/>
      <c r="F259" s="335"/>
    </row>
    <row r="260" spans="1:6" s="132" customFormat="1" ht="12.75">
      <c r="A260" s="112" t="s">
        <v>285</v>
      </c>
      <c r="B260" s="336"/>
      <c r="C260" s="336"/>
      <c r="D260" s="336"/>
      <c r="E260" s="336"/>
      <c r="F260" s="335"/>
    </row>
    <row r="261" spans="1:6" s="132" customFormat="1" ht="12.75">
      <c r="A261" s="112" t="s">
        <v>286</v>
      </c>
      <c r="B261" s="336"/>
      <c r="C261" s="336"/>
      <c r="D261" s="336"/>
      <c r="E261" s="336"/>
      <c r="F261" s="335"/>
    </row>
    <row r="262" spans="1:6" s="132" customFormat="1" ht="12.75">
      <c r="A262" s="112" t="s">
        <v>287</v>
      </c>
      <c r="B262" s="336"/>
      <c r="C262" s="336"/>
      <c r="D262" s="336"/>
      <c r="E262" s="336"/>
      <c r="F262" s="335"/>
    </row>
    <row r="263" spans="1:6" s="132" customFormat="1" ht="12.75">
      <c r="A263" s="110" t="s">
        <v>288</v>
      </c>
      <c r="B263" s="333">
        <v>146</v>
      </c>
      <c r="C263" s="333">
        <v>50</v>
      </c>
      <c r="D263" s="333">
        <v>0</v>
      </c>
      <c r="E263" s="333">
        <v>18660</v>
      </c>
      <c r="F263" s="335">
        <v>3783</v>
      </c>
    </row>
    <row r="264" spans="1:6" s="132" customFormat="1" ht="12.75">
      <c r="A264" s="112" t="s">
        <v>289</v>
      </c>
      <c r="B264" s="333"/>
      <c r="C264" s="333"/>
      <c r="D264" s="333"/>
      <c r="E264" s="333"/>
      <c r="F264" s="335"/>
    </row>
    <row r="265" spans="1:6" s="132" customFormat="1" ht="12.75">
      <c r="A265" s="112" t="s">
        <v>290</v>
      </c>
      <c r="B265" s="333"/>
      <c r="C265" s="333"/>
      <c r="D265" s="333"/>
      <c r="E265" s="333"/>
      <c r="F265" s="335"/>
    </row>
    <row r="266" spans="1:6" s="132" customFormat="1" ht="12.75">
      <c r="A266" s="112" t="s">
        <v>291</v>
      </c>
      <c r="B266" s="333"/>
      <c r="C266" s="333"/>
      <c r="D266" s="333"/>
      <c r="E266" s="333"/>
      <c r="F266" s="335"/>
    </row>
    <row r="267" spans="1:6" s="132" customFormat="1" ht="12.75">
      <c r="A267" s="112" t="s">
        <v>292</v>
      </c>
      <c r="B267" s="333"/>
      <c r="C267" s="333"/>
      <c r="D267" s="333"/>
      <c r="E267" s="333"/>
      <c r="F267" s="335"/>
    </row>
    <row r="268" spans="1:6" s="132" customFormat="1" ht="12.75">
      <c r="A268" s="112" t="s">
        <v>293</v>
      </c>
      <c r="B268" s="333"/>
      <c r="C268" s="333"/>
      <c r="D268" s="333"/>
      <c r="E268" s="333"/>
      <c r="F268" s="335"/>
    </row>
    <row r="269" spans="1:6" s="132" customFormat="1" ht="12.75">
      <c r="A269" s="112" t="s">
        <v>294</v>
      </c>
      <c r="B269" s="333"/>
      <c r="C269" s="333"/>
      <c r="D269" s="333"/>
      <c r="E269" s="333"/>
      <c r="F269" s="335"/>
    </row>
    <row r="270" spans="1:6" s="132" customFormat="1" ht="12.75">
      <c r="A270" s="110" t="s">
        <v>295</v>
      </c>
      <c r="B270" s="333">
        <v>123</v>
      </c>
      <c r="C270" s="333">
        <v>26</v>
      </c>
      <c r="D270" s="333">
        <v>0</v>
      </c>
      <c r="E270" s="333">
        <v>16924</v>
      </c>
      <c r="F270" s="335">
        <v>3432</v>
      </c>
    </row>
    <row r="271" spans="1:6" s="132" customFormat="1" ht="12.75">
      <c r="A271" s="112" t="s">
        <v>296</v>
      </c>
      <c r="B271" s="333"/>
      <c r="C271" s="333"/>
      <c r="D271" s="333"/>
      <c r="E271" s="333"/>
      <c r="F271" s="335"/>
    </row>
    <row r="272" spans="1:6" s="132" customFormat="1" ht="12.75">
      <c r="A272" s="112" t="s">
        <v>297</v>
      </c>
      <c r="B272" s="333"/>
      <c r="C272" s="333"/>
      <c r="D272" s="333"/>
      <c r="E272" s="333"/>
      <c r="F272" s="335"/>
    </row>
    <row r="273" spans="1:6" s="132" customFormat="1" ht="12.75">
      <c r="A273" s="112" t="s">
        <v>298</v>
      </c>
      <c r="B273" s="333"/>
      <c r="C273" s="333"/>
      <c r="D273" s="333"/>
      <c r="E273" s="333"/>
      <c r="F273" s="335"/>
    </row>
    <row r="274" spans="1:6" s="132" customFormat="1" ht="12.75">
      <c r="A274" s="112" t="s">
        <v>299</v>
      </c>
      <c r="B274" s="333"/>
      <c r="C274" s="333"/>
      <c r="D274" s="333"/>
      <c r="E274" s="333"/>
      <c r="F274" s="335"/>
    </row>
    <row r="275" spans="1:6" s="132" customFormat="1" ht="12.75">
      <c r="A275" s="112" t="s">
        <v>300</v>
      </c>
      <c r="B275" s="333"/>
      <c r="C275" s="333"/>
      <c r="D275" s="333"/>
      <c r="E275" s="333"/>
      <c r="F275" s="335"/>
    </row>
    <row r="276" spans="1:6" s="132" customFormat="1" ht="12.75">
      <c r="A276" s="112" t="s">
        <v>301</v>
      </c>
      <c r="B276" s="333"/>
      <c r="C276" s="333"/>
      <c r="D276" s="333"/>
      <c r="E276" s="333"/>
      <c r="F276" s="335"/>
    </row>
    <row r="277" spans="1:6" s="132" customFormat="1" ht="12.75">
      <c r="A277" s="112" t="s">
        <v>302</v>
      </c>
      <c r="B277" s="333"/>
      <c r="C277" s="333"/>
      <c r="D277" s="333"/>
      <c r="E277" s="333"/>
      <c r="F277" s="335"/>
    </row>
    <row r="278" spans="1:6" s="132" customFormat="1" ht="12.75">
      <c r="A278" s="112" t="s">
        <v>303</v>
      </c>
      <c r="B278" s="333"/>
      <c r="C278" s="333"/>
      <c r="D278" s="333"/>
      <c r="E278" s="333"/>
      <c r="F278" s="335"/>
    </row>
    <row r="279" spans="1:6" s="132" customFormat="1" ht="12.75">
      <c r="A279" s="112" t="s">
        <v>304</v>
      </c>
      <c r="B279" s="333"/>
      <c r="C279" s="333"/>
      <c r="D279" s="333"/>
      <c r="E279" s="333"/>
      <c r="F279" s="335"/>
    </row>
    <row r="280" spans="1:6" s="132" customFormat="1" ht="12.75">
      <c r="A280" s="112" t="s">
        <v>305</v>
      </c>
      <c r="B280" s="333"/>
      <c r="C280" s="333"/>
      <c r="D280" s="333"/>
      <c r="E280" s="333"/>
      <c r="F280" s="335"/>
    </row>
    <row r="281" spans="1:6" s="132" customFormat="1" ht="12.75">
      <c r="A281" s="110" t="s">
        <v>306</v>
      </c>
      <c r="B281" s="333">
        <v>74</v>
      </c>
      <c r="C281" s="333">
        <v>73</v>
      </c>
      <c r="D281" s="333">
        <v>0</v>
      </c>
      <c r="E281" s="333">
        <v>9723</v>
      </c>
      <c r="F281" s="335">
        <v>1954</v>
      </c>
    </row>
    <row r="282" spans="1:6" s="132" customFormat="1" ht="12.75">
      <c r="A282" s="112" t="s">
        <v>307</v>
      </c>
      <c r="B282" s="333"/>
      <c r="C282" s="333"/>
      <c r="D282" s="333"/>
      <c r="E282" s="333"/>
      <c r="F282" s="335"/>
    </row>
    <row r="283" spans="1:6" s="132" customFormat="1" ht="12.75">
      <c r="A283" s="112" t="s">
        <v>308</v>
      </c>
      <c r="B283" s="333"/>
      <c r="C283" s="333"/>
      <c r="D283" s="333"/>
      <c r="E283" s="333"/>
      <c r="F283" s="335"/>
    </row>
    <row r="284" spans="1:6" s="132" customFormat="1" ht="12.75">
      <c r="A284" s="112" t="s">
        <v>309</v>
      </c>
      <c r="B284" s="333"/>
      <c r="C284" s="333"/>
      <c r="D284" s="333"/>
      <c r="E284" s="333"/>
      <c r="F284" s="335"/>
    </row>
    <row r="285" spans="1:6" s="132" customFormat="1" ht="12.75">
      <c r="A285" s="110" t="s">
        <v>310</v>
      </c>
      <c r="B285" s="333">
        <v>681</v>
      </c>
      <c r="C285" s="333">
        <v>309</v>
      </c>
      <c r="D285" s="333">
        <v>0</v>
      </c>
      <c r="E285" s="333">
        <v>98867</v>
      </c>
      <c r="F285" s="335">
        <v>18744</v>
      </c>
    </row>
    <row r="286" spans="1:6" s="132" customFormat="1" ht="12.75">
      <c r="A286" s="112" t="s">
        <v>311</v>
      </c>
      <c r="B286" s="333"/>
      <c r="C286" s="333"/>
      <c r="D286" s="333"/>
      <c r="E286" s="333"/>
      <c r="F286" s="335"/>
    </row>
    <row r="287" spans="1:6" s="132" customFormat="1" ht="12.75">
      <c r="A287" s="112" t="s">
        <v>312</v>
      </c>
      <c r="B287" s="333"/>
      <c r="C287" s="333"/>
      <c r="D287" s="333"/>
      <c r="E287" s="333"/>
      <c r="F287" s="335"/>
    </row>
    <row r="288" spans="1:6" s="132" customFormat="1" ht="12.75">
      <c r="A288" s="112" t="s">
        <v>313</v>
      </c>
      <c r="B288" s="333"/>
      <c r="C288" s="333"/>
      <c r="D288" s="333"/>
      <c r="E288" s="333"/>
      <c r="F288" s="335"/>
    </row>
    <row r="289" spans="1:6" s="132" customFormat="1" ht="12.75">
      <c r="A289" s="112" t="s">
        <v>314</v>
      </c>
      <c r="B289" s="333"/>
      <c r="C289" s="333"/>
      <c r="D289" s="333"/>
      <c r="E289" s="333"/>
      <c r="F289" s="335"/>
    </row>
    <row r="290" spans="1:6" s="132" customFormat="1" ht="12.75">
      <c r="A290" s="112" t="s">
        <v>315</v>
      </c>
      <c r="B290" s="333"/>
      <c r="C290" s="333"/>
      <c r="D290" s="333"/>
      <c r="E290" s="333"/>
      <c r="F290" s="335"/>
    </row>
    <row r="291" spans="1:6" s="132" customFormat="1" ht="12.75">
      <c r="A291" s="112" t="s">
        <v>316</v>
      </c>
      <c r="B291" s="333"/>
      <c r="C291" s="333"/>
      <c r="D291" s="333"/>
      <c r="E291" s="333"/>
      <c r="F291" s="335"/>
    </row>
    <row r="292" spans="1:6" s="132" customFormat="1" ht="12.75">
      <c r="A292" s="112" t="s">
        <v>317</v>
      </c>
      <c r="B292" s="333"/>
      <c r="C292" s="333"/>
      <c r="D292" s="333"/>
      <c r="E292" s="333"/>
      <c r="F292" s="335"/>
    </row>
    <row r="293" spans="1:6" s="132" customFormat="1" ht="12.75">
      <c r="A293" s="112" t="s">
        <v>318</v>
      </c>
      <c r="B293" s="333"/>
      <c r="C293" s="333"/>
      <c r="D293" s="333"/>
      <c r="E293" s="333"/>
      <c r="F293" s="335"/>
    </row>
    <row r="294" spans="1:6" s="132" customFormat="1" ht="12.75">
      <c r="A294" s="112" t="s">
        <v>319</v>
      </c>
      <c r="B294" s="333"/>
      <c r="C294" s="333"/>
      <c r="D294" s="333"/>
      <c r="E294" s="333"/>
      <c r="F294" s="335"/>
    </row>
    <row r="295" spans="1:6" s="132" customFormat="1" ht="12.75">
      <c r="A295" s="112" t="s">
        <v>320</v>
      </c>
      <c r="B295" s="333"/>
      <c r="C295" s="333"/>
      <c r="D295" s="333"/>
      <c r="E295" s="333"/>
      <c r="F295" s="335"/>
    </row>
    <row r="296" spans="1:6" s="132" customFormat="1" ht="12.75">
      <c r="A296" s="112" t="s">
        <v>321</v>
      </c>
      <c r="B296" s="333"/>
      <c r="C296" s="333"/>
      <c r="D296" s="333"/>
      <c r="E296" s="333"/>
      <c r="F296" s="335"/>
    </row>
    <row r="297" spans="1:6" s="132" customFormat="1" ht="12.75">
      <c r="A297" s="112" t="s">
        <v>322</v>
      </c>
      <c r="B297" s="333"/>
      <c r="C297" s="333"/>
      <c r="D297" s="333"/>
      <c r="E297" s="333"/>
      <c r="F297" s="335"/>
    </row>
    <row r="298" spans="1:6" s="132" customFormat="1" ht="12.75">
      <c r="A298" s="112" t="s">
        <v>323</v>
      </c>
      <c r="B298" s="333"/>
      <c r="C298" s="333"/>
      <c r="D298" s="333"/>
      <c r="E298" s="333"/>
      <c r="F298" s="335"/>
    </row>
    <row r="299" spans="1:6" s="132" customFormat="1" ht="12.75">
      <c r="A299" s="112" t="s">
        <v>324</v>
      </c>
      <c r="B299" s="333"/>
      <c r="C299" s="333"/>
      <c r="D299" s="333"/>
      <c r="E299" s="333"/>
      <c r="F299" s="335"/>
    </row>
    <row r="300" spans="1:6" s="132" customFormat="1" ht="12.75">
      <c r="A300" s="112" t="s">
        <v>325</v>
      </c>
      <c r="B300" s="333"/>
      <c r="C300" s="333"/>
      <c r="D300" s="333"/>
      <c r="E300" s="333"/>
      <c r="F300" s="335"/>
    </row>
    <row r="301" spans="1:6" s="132" customFormat="1" ht="12.75">
      <c r="A301" s="112" t="s">
        <v>326</v>
      </c>
      <c r="B301" s="333"/>
      <c r="C301" s="333"/>
      <c r="D301" s="333"/>
      <c r="E301" s="333"/>
      <c r="F301" s="335"/>
    </row>
    <row r="302" spans="1:6" s="132" customFormat="1" ht="12.75">
      <c r="A302" s="112" t="s">
        <v>327</v>
      </c>
      <c r="B302" s="333"/>
      <c r="C302" s="333"/>
      <c r="D302" s="333"/>
      <c r="E302" s="333"/>
      <c r="F302" s="335"/>
    </row>
    <row r="303" spans="1:6" s="132" customFormat="1" ht="12.75">
      <c r="A303" s="110" t="s">
        <v>328</v>
      </c>
      <c r="B303" s="333">
        <v>659</v>
      </c>
      <c r="C303" s="333">
        <v>163</v>
      </c>
      <c r="D303" s="333">
        <v>0</v>
      </c>
      <c r="E303" s="333">
        <v>86682</v>
      </c>
      <c r="F303" s="334">
        <v>17363</v>
      </c>
    </row>
    <row r="304" spans="1:6" s="132" customFormat="1" ht="12.75">
      <c r="A304" s="112" t="s">
        <v>329</v>
      </c>
      <c r="B304" s="333"/>
      <c r="C304" s="333"/>
      <c r="D304" s="333"/>
      <c r="E304" s="333"/>
      <c r="F304" s="334"/>
    </row>
    <row r="305" spans="1:6" s="132" customFormat="1" ht="12.75">
      <c r="A305" s="112" t="s">
        <v>330</v>
      </c>
      <c r="B305" s="333"/>
      <c r="C305" s="333"/>
      <c r="D305" s="333"/>
      <c r="E305" s="333"/>
      <c r="F305" s="334"/>
    </row>
    <row r="306" spans="1:6" s="132" customFormat="1" ht="12.75">
      <c r="A306" s="112" t="s">
        <v>331</v>
      </c>
      <c r="B306" s="333"/>
      <c r="C306" s="333"/>
      <c r="D306" s="333"/>
      <c r="E306" s="333"/>
      <c r="F306" s="334"/>
    </row>
    <row r="307" spans="1:6" s="132" customFormat="1" ht="12.75">
      <c r="A307" s="112" t="s">
        <v>332</v>
      </c>
      <c r="B307" s="333"/>
      <c r="C307" s="333"/>
      <c r="D307" s="333"/>
      <c r="E307" s="333"/>
      <c r="F307" s="334"/>
    </row>
    <row r="308" spans="1:6" s="132" customFormat="1" ht="12.75">
      <c r="A308" s="112" t="s">
        <v>335</v>
      </c>
      <c r="B308" s="333"/>
      <c r="C308" s="333"/>
      <c r="D308" s="333"/>
      <c r="E308" s="333"/>
      <c r="F308" s="334"/>
    </row>
    <row r="309" spans="1:6" s="132" customFormat="1" ht="12.75">
      <c r="A309" s="112" t="s">
        <v>333</v>
      </c>
      <c r="B309" s="333"/>
      <c r="C309" s="333"/>
      <c r="D309" s="333"/>
      <c r="E309" s="333"/>
      <c r="F309" s="334"/>
    </row>
    <row r="310" spans="1:6" s="132" customFormat="1" ht="12.75">
      <c r="A310" s="112" t="s">
        <v>334</v>
      </c>
      <c r="B310" s="333"/>
      <c r="C310" s="333"/>
      <c r="D310" s="333"/>
      <c r="E310" s="333"/>
      <c r="F310" s="334"/>
    </row>
    <row r="311" spans="1:6" s="132" customFormat="1" ht="12.75">
      <c r="A311" s="112" t="s">
        <v>336</v>
      </c>
      <c r="B311" s="333"/>
      <c r="C311" s="333"/>
      <c r="D311" s="333"/>
      <c r="E311" s="333"/>
      <c r="F311" s="334"/>
    </row>
    <row r="312" spans="1:6" s="132" customFormat="1" ht="12.75">
      <c r="A312" s="112" t="s">
        <v>337</v>
      </c>
      <c r="B312" s="333"/>
      <c r="C312" s="333"/>
      <c r="D312" s="333"/>
      <c r="E312" s="333"/>
      <c r="F312" s="334"/>
    </row>
    <row r="313" spans="1:6" s="132" customFormat="1" ht="12.75">
      <c r="A313" s="112" t="s">
        <v>338</v>
      </c>
      <c r="B313" s="333"/>
      <c r="C313" s="333"/>
      <c r="D313" s="333"/>
      <c r="E313" s="333"/>
      <c r="F313" s="334"/>
    </row>
    <row r="314" spans="1:6" s="132" customFormat="1" ht="12.75">
      <c r="A314" s="112" t="s">
        <v>339</v>
      </c>
      <c r="B314" s="333"/>
      <c r="C314" s="333"/>
      <c r="D314" s="333"/>
      <c r="E314" s="333"/>
      <c r="F314" s="334"/>
    </row>
    <row r="315" spans="1:6" s="132" customFormat="1" ht="12.75">
      <c r="A315" s="112" t="s">
        <v>340</v>
      </c>
      <c r="B315" s="333"/>
      <c r="C315" s="333"/>
      <c r="D315" s="333"/>
      <c r="E315" s="333"/>
      <c r="F315" s="334"/>
    </row>
    <row r="316" spans="1:6" s="132" customFormat="1" ht="12.75">
      <c r="A316" s="112" t="s">
        <v>341</v>
      </c>
      <c r="B316" s="333"/>
      <c r="C316" s="333"/>
      <c r="D316" s="333"/>
      <c r="E316" s="333"/>
      <c r="F316" s="334"/>
    </row>
    <row r="317" spans="1:6" s="132" customFormat="1" ht="12.75">
      <c r="A317" s="112" t="s">
        <v>342</v>
      </c>
      <c r="B317" s="333"/>
      <c r="C317" s="333"/>
      <c r="D317" s="333"/>
      <c r="E317" s="333"/>
      <c r="F317" s="334"/>
    </row>
    <row r="318" spans="1:6" s="132" customFormat="1" ht="12.75">
      <c r="A318" s="112" t="s">
        <v>343</v>
      </c>
      <c r="B318" s="333"/>
      <c r="C318" s="333"/>
      <c r="D318" s="333"/>
      <c r="E318" s="333"/>
      <c r="F318" s="334"/>
    </row>
    <row r="319" spans="1:6" s="132" customFormat="1" ht="12.75">
      <c r="A319" s="112" t="s">
        <v>344</v>
      </c>
      <c r="B319" s="333"/>
      <c r="C319" s="333"/>
      <c r="D319" s="333"/>
      <c r="E319" s="333"/>
      <c r="F319" s="334"/>
    </row>
    <row r="320" spans="1:6" s="132" customFormat="1" ht="12.75">
      <c r="A320" s="112" t="s">
        <v>345</v>
      </c>
      <c r="B320" s="333"/>
      <c r="C320" s="333"/>
      <c r="D320" s="333"/>
      <c r="E320" s="333"/>
      <c r="F320" s="334"/>
    </row>
    <row r="321" spans="1:6" s="132" customFormat="1" ht="12.75">
      <c r="A321" s="112" t="s">
        <v>346</v>
      </c>
      <c r="B321" s="333"/>
      <c r="C321" s="333"/>
      <c r="D321" s="333"/>
      <c r="E321" s="333"/>
      <c r="F321" s="334"/>
    </row>
    <row r="322" spans="1:6" s="132" customFormat="1" ht="12.75">
      <c r="A322" s="112" t="s">
        <v>347</v>
      </c>
      <c r="B322" s="333"/>
      <c r="C322" s="333"/>
      <c r="D322" s="333"/>
      <c r="E322" s="333"/>
      <c r="F322" s="334"/>
    </row>
    <row r="323" spans="1:6" s="132" customFormat="1" ht="12.75">
      <c r="A323" s="112" t="s">
        <v>348</v>
      </c>
      <c r="B323" s="333"/>
      <c r="C323" s="333"/>
      <c r="D323" s="333"/>
      <c r="E323" s="333"/>
      <c r="F323" s="334"/>
    </row>
    <row r="324" spans="1:6" s="132" customFormat="1" ht="12.75">
      <c r="A324" s="112" t="s">
        <v>349</v>
      </c>
      <c r="B324" s="333"/>
      <c r="C324" s="333"/>
      <c r="D324" s="333"/>
      <c r="E324" s="333"/>
      <c r="F324" s="334"/>
    </row>
    <row r="325" spans="1:6" s="132" customFormat="1" ht="12.75">
      <c r="A325" s="112" t="s">
        <v>350</v>
      </c>
      <c r="B325" s="333"/>
      <c r="C325" s="333"/>
      <c r="D325" s="333"/>
      <c r="E325" s="333"/>
      <c r="F325" s="334"/>
    </row>
    <row r="326" spans="1:6" s="132" customFormat="1" ht="12.75">
      <c r="A326" s="110" t="s">
        <v>351</v>
      </c>
      <c r="B326" s="333">
        <v>0</v>
      </c>
      <c r="C326" s="333">
        <v>0</v>
      </c>
      <c r="D326" s="333">
        <v>0</v>
      </c>
      <c r="E326" s="333">
        <v>0</v>
      </c>
      <c r="F326" s="335">
        <v>0</v>
      </c>
    </row>
    <row r="327" spans="1:6" s="132" customFormat="1" ht="12.75">
      <c r="A327" s="112" t="s">
        <v>352</v>
      </c>
      <c r="B327" s="333"/>
      <c r="C327" s="333"/>
      <c r="D327" s="333"/>
      <c r="E327" s="333"/>
      <c r="F327" s="335"/>
    </row>
    <row r="328" spans="1:6" s="132" customFormat="1" ht="12.75">
      <c r="A328" s="110" t="s">
        <v>353</v>
      </c>
      <c r="B328" s="120">
        <v>106</v>
      </c>
      <c r="C328" s="120">
        <v>0</v>
      </c>
      <c r="D328" s="120">
        <v>0</v>
      </c>
      <c r="E328" s="120">
        <v>15204</v>
      </c>
      <c r="F328" s="116">
        <v>3080</v>
      </c>
    </row>
    <row r="329" spans="1:6" s="132" customFormat="1" ht="12.75">
      <c r="A329" s="110" t="s">
        <v>354</v>
      </c>
      <c r="B329" s="120">
        <v>107</v>
      </c>
      <c r="C329" s="120">
        <v>0</v>
      </c>
      <c r="D329" s="120">
        <v>0</v>
      </c>
      <c r="E329" s="120">
        <v>15210</v>
      </c>
      <c r="F329" s="116">
        <v>3088</v>
      </c>
    </row>
    <row r="330" spans="1:6" s="132" customFormat="1" ht="12.75">
      <c r="A330" s="110" t="s">
        <v>355</v>
      </c>
      <c r="B330" s="333">
        <v>699</v>
      </c>
      <c r="C330" s="333">
        <v>30</v>
      </c>
      <c r="D330" s="333">
        <v>0</v>
      </c>
      <c r="E330" s="333">
        <v>94591</v>
      </c>
      <c r="F330" s="334">
        <v>19099</v>
      </c>
    </row>
    <row r="331" spans="1:6" s="132" customFormat="1" ht="12.75">
      <c r="A331" s="112" t="s">
        <v>356</v>
      </c>
      <c r="B331" s="333"/>
      <c r="C331" s="333"/>
      <c r="D331" s="333"/>
      <c r="E331" s="333"/>
      <c r="F331" s="334"/>
    </row>
    <row r="332" spans="1:6" s="132" customFormat="1" ht="12.75">
      <c r="A332" s="112" t="s">
        <v>357</v>
      </c>
      <c r="B332" s="333"/>
      <c r="C332" s="333"/>
      <c r="D332" s="333"/>
      <c r="E332" s="333"/>
      <c r="F332" s="334"/>
    </row>
    <row r="333" spans="1:6" s="132" customFormat="1" ht="12.75">
      <c r="A333" s="112" t="s">
        <v>358</v>
      </c>
      <c r="B333" s="333"/>
      <c r="C333" s="333"/>
      <c r="D333" s="333"/>
      <c r="E333" s="333"/>
      <c r="F333" s="334"/>
    </row>
    <row r="334" spans="1:6" s="132" customFormat="1" ht="12.75">
      <c r="A334" s="112" t="s">
        <v>359</v>
      </c>
      <c r="B334" s="333"/>
      <c r="C334" s="333"/>
      <c r="D334" s="333"/>
      <c r="E334" s="333"/>
      <c r="F334" s="334"/>
    </row>
    <row r="335" spans="1:6" s="132" customFormat="1" ht="12.75">
      <c r="A335" s="112" t="s">
        <v>360</v>
      </c>
      <c r="B335" s="333"/>
      <c r="C335" s="333"/>
      <c r="D335" s="333"/>
      <c r="E335" s="333"/>
      <c r="F335" s="334"/>
    </row>
    <row r="336" spans="1:6" s="132" customFormat="1" ht="12.75">
      <c r="A336" s="112" t="s">
        <v>361</v>
      </c>
      <c r="B336" s="333"/>
      <c r="C336" s="333"/>
      <c r="D336" s="333"/>
      <c r="E336" s="333"/>
      <c r="F336" s="334"/>
    </row>
    <row r="337" spans="1:6" s="132" customFormat="1" ht="12.75">
      <c r="A337" s="112" t="s">
        <v>362</v>
      </c>
      <c r="B337" s="333"/>
      <c r="C337" s="333"/>
      <c r="D337" s="333"/>
      <c r="E337" s="333"/>
      <c r="F337" s="334"/>
    </row>
    <row r="338" spans="1:6" s="132" customFormat="1" ht="12.75">
      <c r="A338" s="112" t="s">
        <v>363</v>
      </c>
      <c r="B338" s="333"/>
      <c r="C338" s="333"/>
      <c r="D338" s="333"/>
      <c r="E338" s="333"/>
      <c r="F338" s="334"/>
    </row>
    <row r="339" spans="1:6" s="132" customFormat="1" ht="12.75">
      <c r="A339" s="112" t="s">
        <v>364</v>
      </c>
      <c r="B339" s="333"/>
      <c r="C339" s="333"/>
      <c r="D339" s="333"/>
      <c r="E339" s="333"/>
      <c r="F339" s="334"/>
    </row>
    <row r="340" spans="1:6" s="132" customFormat="1" ht="12.75">
      <c r="A340" s="112" t="s">
        <v>365</v>
      </c>
      <c r="B340" s="333"/>
      <c r="C340" s="333"/>
      <c r="D340" s="333"/>
      <c r="E340" s="333"/>
      <c r="F340" s="334"/>
    </row>
    <row r="341" spans="1:6" s="132" customFormat="1" ht="12.75">
      <c r="A341" s="112" t="s">
        <v>366</v>
      </c>
      <c r="B341" s="333"/>
      <c r="C341" s="333"/>
      <c r="D341" s="333"/>
      <c r="E341" s="333"/>
      <c r="F341" s="334"/>
    </row>
    <row r="342" spans="1:6" s="132" customFormat="1" ht="12.75">
      <c r="A342" s="112" t="s">
        <v>367</v>
      </c>
      <c r="B342" s="333"/>
      <c r="C342" s="333"/>
      <c r="D342" s="333"/>
      <c r="E342" s="333"/>
      <c r="F342" s="334"/>
    </row>
    <row r="343" spans="1:6" s="132" customFormat="1" ht="12.75">
      <c r="A343" s="112" t="s">
        <v>368</v>
      </c>
      <c r="B343" s="333"/>
      <c r="C343" s="333"/>
      <c r="D343" s="333"/>
      <c r="E343" s="333"/>
      <c r="F343" s="334"/>
    </row>
    <row r="344" spans="1:6" s="132" customFormat="1" ht="12.75">
      <c r="A344" s="112" t="s">
        <v>369</v>
      </c>
      <c r="B344" s="333"/>
      <c r="C344" s="333"/>
      <c r="D344" s="333"/>
      <c r="E344" s="333"/>
      <c r="F344" s="334"/>
    </row>
    <row r="345" spans="1:6" s="132" customFormat="1" ht="12.75">
      <c r="A345" s="112" t="s">
        <v>370</v>
      </c>
      <c r="B345" s="333"/>
      <c r="C345" s="333"/>
      <c r="D345" s="333"/>
      <c r="E345" s="333"/>
      <c r="F345" s="334"/>
    </row>
    <row r="346" spans="1:6" s="132" customFormat="1" ht="12.75">
      <c r="A346" s="112" t="s">
        <v>371</v>
      </c>
      <c r="B346" s="333"/>
      <c r="C346" s="333"/>
      <c r="D346" s="333"/>
      <c r="E346" s="333"/>
      <c r="F346" s="334"/>
    </row>
    <row r="347" spans="1:6" s="132" customFormat="1" ht="12.75">
      <c r="A347" s="112" t="s">
        <v>372</v>
      </c>
      <c r="B347" s="333"/>
      <c r="C347" s="333"/>
      <c r="D347" s="333"/>
      <c r="E347" s="333"/>
      <c r="F347" s="334"/>
    </row>
    <row r="348" spans="1:6" s="132" customFormat="1" ht="12.75">
      <c r="A348" s="112" t="s">
        <v>373</v>
      </c>
      <c r="B348" s="333"/>
      <c r="C348" s="333"/>
      <c r="D348" s="333"/>
      <c r="E348" s="333"/>
      <c r="F348" s="334"/>
    </row>
    <row r="349" spans="1:6" s="132" customFormat="1" ht="12.75">
      <c r="A349" s="112" t="s">
        <v>374</v>
      </c>
      <c r="B349" s="333"/>
      <c r="C349" s="333"/>
      <c r="D349" s="333"/>
      <c r="E349" s="333"/>
      <c r="F349" s="334"/>
    </row>
    <row r="350" spans="1:6" s="132" customFormat="1" ht="12.75">
      <c r="A350" s="112" t="s">
        <v>375</v>
      </c>
      <c r="B350" s="333"/>
      <c r="C350" s="333"/>
      <c r="D350" s="333"/>
      <c r="E350" s="333"/>
      <c r="F350" s="334"/>
    </row>
    <row r="351" spans="1:6" s="132" customFormat="1" ht="12.75">
      <c r="A351" s="112" t="s">
        <v>376</v>
      </c>
      <c r="B351" s="333"/>
      <c r="C351" s="333"/>
      <c r="D351" s="333"/>
      <c r="E351" s="333"/>
      <c r="F351" s="334"/>
    </row>
    <row r="352" spans="1:6" s="132" customFormat="1" ht="12.75">
      <c r="A352" s="110" t="s">
        <v>377</v>
      </c>
      <c r="B352" s="120">
        <v>0</v>
      </c>
      <c r="C352" s="120">
        <v>0</v>
      </c>
      <c r="D352" s="120">
        <v>0</v>
      </c>
      <c r="E352" s="120">
        <v>0</v>
      </c>
      <c r="F352" s="116">
        <v>0</v>
      </c>
    </row>
    <row r="353" spans="1:6" s="132" customFormat="1" ht="12.75">
      <c r="A353" s="110" t="s">
        <v>378</v>
      </c>
      <c r="B353" s="333">
        <v>63</v>
      </c>
      <c r="C353" s="333">
        <v>31</v>
      </c>
      <c r="D353" s="333">
        <v>0</v>
      </c>
      <c r="E353" s="333">
        <v>8233</v>
      </c>
      <c r="F353" s="335">
        <v>1599</v>
      </c>
    </row>
    <row r="354" spans="1:6" s="132" customFormat="1" ht="12.75">
      <c r="A354" s="112" t="s">
        <v>379</v>
      </c>
      <c r="B354" s="333"/>
      <c r="C354" s="333"/>
      <c r="D354" s="333"/>
      <c r="E354" s="333"/>
      <c r="F354" s="335"/>
    </row>
    <row r="355" spans="1:6" s="132" customFormat="1" ht="12.75">
      <c r="A355" s="112" t="s">
        <v>380</v>
      </c>
      <c r="B355" s="333"/>
      <c r="C355" s="333"/>
      <c r="D355" s="333"/>
      <c r="E355" s="333"/>
      <c r="F355" s="335"/>
    </row>
    <row r="356" spans="1:6" s="132" customFormat="1" ht="12.75">
      <c r="A356" s="110" t="s">
        <v>381</v>
      </c>
      <c r="B356" s="333">
        <v>67</v>
      </c>
      <c r="C356" s="333">
        <v>0</v>
      </c>
      <c r="D356" s="333">
        <v>0</v>
      </c>
      <c r="E356" s="333">
        <v>8115</v>
      </c>
      <c r="F356" s="335">
        <v>1620</v>
      </c>
    </row>
    <row r="357" spans="1:6" s="132" customFormat="1" ht="12.75">
      <c r="A357" s="112" t="s">
        <v>382</v>
      </c>
      <c r="B357" s="333"/>
      <c r="C357" s="333"/>
      <c r="D357" s="333"/>
      <c r="E357" s="333"/>
      <c r="F357" s="335"/>
    </row>
    <row r="358" spans="1:6" s="132" customFormat="1" ht="12.75">
      <c r="A358" s="112" t="s">
        <v>383</v>
      </c>
      <c r="B358" s="333"/>
      <c r="C358" s="333"/>
      <c r="D358" s="333"/>
      <c r="E358" s="333"/>
      <c r="F358" s="335"/>
    </row>
    <row r="359" spans="1:6" s="132" customFormat="1" ht="12.75">
      <c r="A359" s="110" t="s">
        <v>384</v>
      </c>
      <c r="B359" s="336">
        <v>72</v>
      </c>
      <c r="C359" s="336">
        <v>0</v>
      </c>
      <c r="D359" s="336">
        <v>0</v>
      </c>
      <c r="E359" s="336">
        <v>8901</v>
      </c>
      <c r="F359" s="335">
        <v>1646</v>
      </c>
    </row>
    <row r="360" spans="1:6" s="132" customFormat="1" ht="12.75">
      <c r="A360" s="112" t="s">
        <v>385</v>
      </c>
      <c r="B360" s="336"/>
      <c r="C360" s="336"/>
      <c r="D360" s="336"/>
      <c r="E360" s="336"/>
      <c r="F360" s="335"/>
    </row>
    <row r="361" spans="1:6" s="132" customFormat="1" ht="12.75">
      <c r="A361" s="112" t="s">
        <v>386</v>
      </c>
      <c r="B361" s="336"/>
      <c r="C361" s="336"/>
      <c r="D361" s="336"/>
      <c r="E361" s="336"/>
      <c r="F361" s="335"/>
    </row>
    <row r="362" spans="1:6" s="132" customFormat="1" ht="12.75">
      <c r="A362" s="110" t="s">
        <v>387</v>
      </c>
      <c r="B362" s="336">
        <v>65</v>
      </c>
      <c r="C362" s="336">
        <v>0</v>
      </c>
      <c r="D362" s="336">
        <v>0</v>
      </c>
      <c r="E362" s="336">
        <v>8318</v>
      </c>
      <c r="F362" s="335">
        <v>1605</v>
      </c>
    </row>
    <row r="363" spans="1:6" s="132" customFormat="1" ht="12.75">
      <c r="A363" s="112" t="s">
        <v>388</v>
      </c>
      <c r="B363" s="336"/>
      <c r="C363" s="336"/>
      <c r="D363" s="336"/>
      <c r="E363" s="336"/>
      <c r="F363" s="335"/>
    </row>
    <row r="364" spans="1:6" s="132" customFormat="1" ht="12.75">
      <c r="A364" s="112" t="s">
        <v>389</v>
      </c>
      <c r="B364" s="336"/>
      <c r="C364" s="336"/>
      <c r="D364" s="336"/>
      <c r="E364" s="336"/>
      <c r="F364" s="335"/>
    </row>
    <row r="365" spans="1:6" s="132" customFormat="1" ht="12.75">
      <c r="A365" s="110" t="s">
        <v>390</v>
      </c>
      <c r="B365" s="336">
        <v>70</v>
      </c>
      <c r="C365" s="336">
        <v>0</v>
      </c>
      <c r="D365" s="336">
        <v>0</v>
      </c>
      <c r="E365" s="336">
        <v>8417</v>
      </c>
      <c r="F365" s="335">
        <v>1633</v>
      </c>
    </row>
    <row r="366" spans="1:6" s="132" customFormat="1" ht="12.75">
      <c r="A366" s="112" t="s">
        <v>391</v>
      </c>
      <c r="B366" s="336"/>
      <c r="C366" s="336"/>
      <c r="D366" s="336"/>
      <c r="E366" s="336"/>
      <c r="F366" s="335"/>
    </row>
    <row r="367" spans="1:6" s="132" customFormat="1" ht="12.75">
      <c r="A367" s="112" t="s">
        <v>392</v>
      </c>
      <c r="B367" s="336"/>
      <c r="C367" s="336"/>
      <c r="D367" s="336"/>
      <c r="E367" s="336"/>
      <c r="F367" s="335"/>
    </row>
    <row r="368" spans="1:6" s="132" customFormat="1" ht="12.75">
      <c r="A368" s="110" t="s">
        <v>393</v>
      </c>
      <c r="B368" s="336">
        <v>60</v>
      </c>
      <c r="C368" s="336">
        <v>0</v>
      </c>
      <c r="D368" s="336">
        <v>0</v>
      </c>
      <c r="E368" s="336">
        <v>7760</v>
      </c>
      <c r="F368" s="335">
        <v>1572</v>
      </c>
    </row>
    <row r="369" spans="1:6" s="132" customFormat="1" ht="12.75">
      <c r="A369" s="112" t="s">
        <v>394</v>
      </c>
      <c r="B369" s="336"/>
      <c r="C369" s="336"/>
      <c r="D369" s="336"/>
      <c r="E369" s="336"/>
      <c r="F369" s="335"/>
    </row>
    <row r="370" spans="1:6" s="132" customFormat="1" ht="12.75">
      <c r="A370" s="112" t="s">
        <v>395</v>
      </c>
      <c r="B370" s="336"/>
      <c r="C370" s="336"/>
      <c r="D370" s="336"/>
      <c r="E370" s="336"/>
      <c r="F370" s="335"/>
    </row>
    <row r="371" spans="1:6" s="132" customFormat="1" ht="12.75">
      <c r="A371" s="110" t="s">
        <v>396</v>
      </c>
      <c r="B371" s="336">
        <v>62</v>
      </c>
      <c r="C371" s="336">
        <v>0</v>
      </c>
      <c r="D371" s="336">
        <v>0</v>
      </c>
      <c r="E371" s="336">
        <v>8167</v>
      </c>
      <c r="F371" s="335">
        <v>1575</v>
      </c>
    </row>
    <row r="372" spans="1:6" s="132" customFormat="1" ht="12.75">
      <c r="A372" s="112" t="s">
        <v>397</v>
      </c>
      <c r="B372" s="336"/>
      <c r="C372" s="336"/>
      <c r="D372" s="336"/>
      <c r="E372" s="336"/>
      <c r="F372" s="335"/>
    </row>
    <row r="373" spans="1:6" s="132" customFormat="1" ht="12.75">
      <c r="A373" s="112" t="s">
        <v>398</v>
      </c>
      <c r="B373" s="336"/>
      <c r="C373" s="336"/>
      <c r="D373" s="336"/>
      <c r="E373" s="336"/>
      <c r="F373" s="335"/>
    </row>
    <row r="374" spans="1:6" s="132" customFormat="1" ht="12.75">
      <c r="A374" s="110" t="s">
        <v>399</v>
      </c>
      <c r="B374" s="336">
        <v>60</v>
      </c>
      <c r="C374" s="336">
        <v>0</v>
      </c>
      <c r="D374" s="336">
        <v>0</v>
      </c>
      <c r="E374" s="336">
        <v>7760</v>
      </c>
      <c r="F374" s="335">
        <v>1578</v>
      </c>
    </row>
    <row r="375" spans="1:6" s="132" customFormat="1" ht="12.75">
      <c r="A375" s="112" t="s">
        <v>400</v>
      </c>
      <c r="B375" s="336"/>
      <c r="C375" s="336"/>
      <c r="D375" s="336"/>
      <c r="E375" s="336"/>
      <c r="F375" s="335"/>
    </row>
    <row r="376" spans="1:6" s="132" customFormat="1" ht="12.75">
      <c r="A376" s="112" t="s">
        <v>401</v>
      </c>
      <c r="B376" s="336"/>
      <c r="C376" s="336"/>
      <c r="D376" s="336"/>
      <c r="E376" s="336"/>
      <c r="F376" s="335"/>
    </row>
    <row r="377" spans="1:6" s="132" customFormat="1" ht="12.75">
      <c r="A377" s="110" t="s">
        <v>402</v>
      </c>
      <c r="B377" s="336">
        <v>62</v>
      </c>
      <c r="C377" s="336">
        <v>0</v>
      </c>
      <c r="D377" s="336">
        <v>0</v>
      </c>
      <c r="E377" s="336">
        <v>7836</v>
      </c>
      <c r="F377" s="335">
        <v>1589</v>
      </c>
    </row>
    <row r="378" spans="1:6" s="132" customFormat="1" ht="12.75">
      <c r="A378" s="112" t="s">
        <v>403</v>
      </c>
      <c r="B378" s="336"/>
      <c r="C378" s="336"/>
      <c r="D378" s="336"/>
      <c r="E378" s="336"/>
      <c r="F378" s="335"/>
    </row>
    <row r="379" spans="1:6" s="132" customFormat="1" ht="12.75">
      <c r="A379" s="112" t="s">
        <v>404</v>
      </c>
      <c r="B379" s="336"/>
      <c r="C379" s="336"/>
      <c r="D379" s="336"/>
      <c r="E379" s="336"/>
      <c r="F379" s="335"/>
    </row>
    <row r="380" spans="1:6" s="132" customFormat="1" ht="12.75">
      <c r="A380" s="110" t="s">
        <v>405</v>
      </c>
      <c r="B380" s="118">
        <v>1</v>
      </c>
      <c r="C380" s="118">
        <v>1</v>
      </c>
      <c r="D380" s="118">
        <v>0</v>
      </c>
      <c r="E380" s="118">
        <v>4200</v>
      </c>
      <c r="F380" s="116">
        <v>906</v>
      </c>
    </row>
    <row r="381" spans="1:6" s="132" customFormat="1" ht="12.75">
      <c r="A381" s="110" t="s">
        <v>406</v>
      </c>
      <c r="B381" s="118">
        <v>1</v>
      </c>
      <c r="C381" s="118">
        <v>1</v>
      </c>
      <c r="D381" s="118">
        <v>0</v>
      </c>
      <c r="E381" s="118">
        <v>3577</v>
      </c>
      <c r="F381" s="116">
        <v>944</v>
      </c>
    </row>
    <row r="382" spans="1:6" s="132" customFormat="1" ht="12.75">
      <c r="A382" s="110" t="s">
        <v>407</v>
      </c>
      <c r="B382" s="118">
        <v>1</v>
      </c>
      <c r="C382" s="118">
        <v>1</v>
      </c>
      <c r="D382" s="118">
        <v>0</v>
      </c>
      <c r="E382" s="118">
        <v>13100</v>
      </c>
      <c r="F382" s="116">
        <v>2176</v>
      </c>
    </row>
    <row r="383" spans="1:6" s="132" customFormat="1" ht="12.75">
      <c r="A383" s="110" t="s">
        <v>408</v>
      </c>
      <c r="B383" s="118">
        <v>286</v>
      </c>
      <c r="C383" s="118">
        <v>285</v>
      </c>
      <c r="D383" s="118">
        <v>0</v>
      </c>
      <c r="E383" s="118">
        <v>26773</v>
      </c>
      <c r="F383" s="116">
        <v>5404</v>
      </c>
    </row>
    <row r="384" spans="1:6" s="132" customFormat="1" ht="12.75">
      <c r="A384" s="110" t="s">
        <v>409</v>
      </c>
      <c r="B384" s="336">
        <v>67</v>
      </c>
      <c r="C384" s="336">
        <v>0</v>
      </c>
      <c r="D384" s="336">
        <v>0</v>
      </c>
      <c r="E384" s="336">
        <v>10626</v>
      </c>
      <c r="F384" s="335">
        <v>2118</v>
      </c>
    </row>
    <row r="385" spans="1:6" s="132" customFormat="1" ht="12.75">
      <c r="A385" s="112" t="s">
        <v>410</v>
      </c>
      <c r="B385" s="336"/>
      <c r="C385" s="336"/>
      <c r="D385" s="336"/>
      <c r="E385" s="336"/>
      <c r="F385" s="335"/>
    </row>
    <row r="386" spans="1:6" s="132" customFormat="1" ht="12.75">
      <c r="A386" s="112" t="s">
        <v>411</v>
      </c>
      <c r="B386" s="336"/>
      <c r="C386" s="336"/>
      <c r="D386" s="336"/>
      <c r="E386" s="336"/>
      <c r="F386" s="335"/>
    </row>
    <row r="387" spans="1:6" s="132" customFormat="1" ht="12.75">
      <c r="A387" s="110" t="s">
        <v>412</v>
      </c>
      <c r="B387" s="118">
        <v>31</v>
      </c>
      <c r="C387" s="118">
        <v>0</v>
      </c>
      <c r="D387" s="118">
        <v>0</v>
      </c>
      <c r="E387" s="118">
        <v>3876</v>
      </c>
      <c r="F387" s="116">
        <v>779</v>
      </c>
    </row>
    <row r="388" spans="1:6" s="132" customFormat="1" ht="12.75">
      <c r="A388" s="110" t="s">
        <v>413</v>
      </c>
      <c r="B388" s="118">
        <v>31</v>
      </c>
      <c r="C388" s="118">
        <v>0</v>
      </c>
      <c r="D388" s="118">
        <v>0</v>
      </c>
      <c r="E388" s="118">
        <v>3817</v>
      </c>
      <c r="F388" s="116">
        <v>770</v>
      </c>
    </row>
    <row r="389" spans="1:6" s="132" customFormat="1" ht="12.75">
      <c r="A389" s="110" t="s">
        <v>414</v>
      </c>
      <c r="B389" s="118">
        <v>30</v>
      </c>
      <c r="C389" s="118">
        <v>30</v>
      </c>
      <c r="D389" s="118">
        <v>0</v>
      </c>
      <c r="E389" s="118">
        <v>3780</v>
      </c>
      <c r="F389" s="116">
        <v>769</v>
      </c>
    </row>
    <row r="390" spans="1:6" s="132" customFormat="1" ht="12.75">
      <c r="A390" s="110" t="s">
        <v>415</v>
      </c>
      <c r="B390" s="120">
        <v>31</v>
      </c>
      <c r="C390" s="120">
        <v>0</v>
      </c>
      <c r="D390" s="120">
        <v>0</v>
      </c>
      <c r="E390" s="120">
        <v>3824</v>
      </c>
      <c r="F390" s="116">
        <v>777</v>
      </c>
    </row>
    <row r="391" spans="1:6" s="132" customFormat="1" ht="12.75">
      <c r="A391" s="110" t="s">
        <v>416</v>
      </c>
      <c r="B391" s="120">
        <v>31</v>
      </c>
      <c r="C391" s="120">
        <v>0</v>
      </c>
      <c r="D391" s="120">
        <v>0</v>
      </c>
      <c r="E391" s="120">
        <v>3827</v>
      </c>
      <c r="F391" s="116">
        <v>777</v>
      </c>
    </row>
    <row r="392" spans="1:6" s="132" customFormat="1" ht="12.75">
      <c r="A392" s="110" t="s">
        <v>417</v>
      </c>
      <c r="B392" s="120">
        <v>34</v>
      </c>
      <c r="C392" s="120">
        <v>0</v>
      </c>
      <c r="D392" s="120">
        <v>0</v>
      </c>
      <c r="E392" s="120">
        <v>4070</v>
      </c>
      <c r="F392" s="116">
        <v>809</v>
      </c>
    </row>
    <row r="393" spans="1:6" s="132" customFormat="1" ht="12.75">
      <c r="A393" s="110" t="s">
        <v>418</v>
      </c>
      <c r="B393" s="120">
        <v>61</v>
      </c>
      <c r="C393" s="120">
        <v>0</v>
      </c>
      <c r="D393" s="120">
        <v>0</v>
      </c>
      <c r="E393" s="120">
        <v>8796</v>
      </c>
      <c r="F393" s="116">
        <v>1771</v>
      </c>
    </row>
    <row r="394" spans="1:6" s="132" customFormat="1" ht="12.75">
      <c r="A394" s="110" t="s">
        <v>419</v>
      </c>
      <c r="B394" s="120">
        <v>61</v>
      </c>
      <c r="C394" s="120">
        <v>0</v>
      </c>
      <c r="D394" s="120">
        <v>0</v>
      </c>
      <c r="E394" s="120">
        <v>8808</v>
      </c>
      <c r="F394" s="116">
        <v>1781</v>
      </c>
    </row>
    <row r="395" spans="1:6" s="132" customFormat="1" ht="12.75">
      <c r="A395" s="110" t="s">
        <v>420</v>
      </c>
      <c r="B395" s="120">
        <v>63</v>
      </c>
      <c r="C395" s="120">
        <v>0</v>
      </c>
      <c r="D395" s="120">
        <v>0</v>
      </c>
      <c r="E395" s="120">
        <v>8954</v>
      </c>
      <c r="F395" s="116">
        <v>1789</v>
      </c>
    </row>
    <row r="396" spans="1:6" s="132" customFormat="1" ht="12.75">
      <c r="A396" s="110" t="s">
        <v>421</v>
      </c>
      <c r="B396" s="120">
        <v>60</v>
      </c>
      <c r="C396" s="120">
        <v>0</v>
      </c>
      <c r="D396" s="120">
        <v>0</v>
      </c>
      <c r="E396" s="120">
        <v>8760</v>
      </c>
      <c r="F396" s="116">
        <v>1782</v>
      </c>
    </row>
    <row r="397" spans="1:6" s="132" customFormat="1" ht="12.75">
      <c r="A397" s="110" t="s">
        <v>422</v>
      </c>
      <c r="B397" s="120">
        <v>30</v>
      </c>
      <c r="C397" s="120">
        <v>0</v>
      </c>
      <c r="D397" s="120">
        <v>0</v>
      </c>
      <c r="E397" s="120">
        <v>3780</v>
      </c>
      <c r="F397" s="116">
        <v>766</v>
      </c>
    </row>
    <row r="398" spans="1:6" s="132" customFormat="1" ht="12.75">
      <c r="A398" s="110" t="s">
        <v>423</v>
      </c>
      <c r="B398" s="120">
        <v>30</v>
      </c>
      <c r="C398" s="120">
        <v>0</v>
      </c>
      <c r="D398" s="120">
        <v>0</v>
      </c>
      <c r="E398" s="120">
        <v>3780</v>
      </c>
      <c r="F398" s="116">
        <v>769</v>
      </c>
    </row>
    <row r="399" spans="1:6" s="132" customFormat="1" ht="12.75">
      <c r="A399" s="110" t="s">
        <v>424</v>
      </c>
      <c r="B399" s="120">
        <v>30</v>
      </c>
      <c r="C399" s="120">
        <v>0</v>
      </c>
      <c r="D399" s="120">
        <v>0</v>
      </c>
      <c r="E399" s="120">
        <v>3780</v>
      </c>
      <c r="F399" s="116">
        <v>769</v>
      </c>
    </row>
    <row r="400" spans="1:6" s="132" customFormat="1" ht="12.75">
      <c r="A400" s="110" t="s">
        <v>425</v>
      </c>
      <c r="B400" s="120">
        <v>31</v>
      </c>
      <c r="C400" s="120">
        <v>30</v>
      </c>
      <c r="D400" s="120">
        <v>0</v>
      </c>
      <c r="E400" s="120">
        <v>5058</v>
      </c>
      <c r="F400" s="116">
        <v>919</v>
      </c>
    </row>
    <row r="401" spans="1:6" s="132" customFormat="1" ht="12.75">
      <c r="A401" s="110" t="s">
        <v>426</v>
      </c>
      <c r="B401" s="120">
        <v>32</v>
      </c>
      <c r="C401" s="120">
        <v>31</v>
      </c>
      <c r="D401" s="120">
        <v>0</v>
      </c>
      <c r="E401" s="120">
        <v>5093</v>
      </c>
      <c r="F401" s="116">
        <v>908</v>
      </c>
    </row>
    <row r="402" spans="1:6" s="132" customFormat="1" ht="12.75">
      <c r="A402" s="110" t="s">
        <v>427</v>
      </c>
      <c r="B402" s="120">
        <v>31</v>
      </c>
      <c r="C402" s="120">
        <v>30</v>
      </c>
      <c r="D402" s="120">
        <v>0</v>
      </c>
      <c r="E402" s="120">
        <v>5062</v>
      </c>
      <c r="F402" s="116">
        <v>919</v>
      </c>
    </row>
    <row r="403" spans="1:6" s="132" customFormat="1" ht="12.75">
      <c r="A403" s="110" t="s">
        <v>428</v>
      </c>
      <c r="B403" s="120">
        <v>1</v>
      </c>
      <c r="C403" s="120">
        <v>1</v>
      </c>
      <c r="D403" s="120">
        <v>0</v>
      </c>
      <c r="E403" s="120">
        <v>2169</v>
      </c>
      <c r="F403" s="116">
        <v>468</v>
      </c>
    </row>
    <row r="404" spans="1:6" s="132" customFormat="1" ht="12.75">
      <c r="A404" s="110" t="s">
        <v>429</v>
      </c>
      <c r="B404" s="120">
        <v>1</v>
      </c>
      <c r="C404" s="120">
        <v>1</v>
      </c>
      <c r="D404" s="120">
        <v>0</v>
      </c>
      <c r="E404" s="120">
        <v>20689</v>
      </c>
      <c r="F404" s="116">
        <v>5458</v>
      </c>
    </row>
    <row r="405" spans="1:6" s="132" customFormat="1" ht="12.75">
      <c r="A405" s="110" t="s">
        <v>430</v>
      </c>
      <c r="B405" s="120">
        <v>1</v>
      </c>
      <c r="C405" s="120">
        <v>1</v>
      </c>
      <c r="D405" s="120">
        <v>0</v>
      </c>
      <c r="E405" s="120">
        <v>2550</v>
      </c>
      <c r="F405" s="116">
        <v>673</v>
      </c>
    </row>
    <row r="406" spans="1:6" s="132" customFormat="1" ht="12.75">
      <c r="A406" s="110" t="s">
        <v>431</v>
      </c>
      <c r="B406" s="120">
        <v>1</v>
      </c>
      <c r="C406" s="120">
        <v>1</v>
      </c>
      <c r="D406" s="120">
        <v>0</v>
      </c>
      <c r="E406" s="120">
        <v>3254</v>
      </c>
      <c r="F406" s="116">
        <v>702</v>
      </c>
    </row>
    <row r="407" spans="1:6" s="132" customFormat="1" ht="12.75">
      <c r="A407" s="110" t="s">
        <v>432</v>
      </c>
      <c r="B407" s="120">
        <v>1</v>
      </c>
      <c r="C407" s="120">
        <v>1</v>
      </c>
      <c r="D407" s="120">
        <v>0</v>
      </c>
      <c r="E407" s="120">
        <v>19060</v>
      </c>
      <c r="F407" s="116">
        <v>5028</v>
      </c>
    </row>
    <row r="408" spans="1:6" s="132" customFormat="1" ht="12.75">
      <c r="A408" s="110" t="s">
        <v>433</v>
      </c>
      <c r="B408" s="120">
        <v>1</v>
      </c>
      <c r="C408" s="120">
        <v>1</v>
      </c>
      <c r="D408" s="120">
        <v>0</v>
      </c>
      <c r="E408" s="120">
        <v>22653</v>
      </c>
      <c r="F408" s="116">
        <v>5976</v>
      </c>
    </row>
    <row r="409" spans="1:6" s="132" customFormat="1" ht="12.75">
      <c r="A409" s="110" t="s">
        <v>434</v>
      </c>
      <c r="B409" s="120">
        <v>1</v>
      </c>
      <c r="C409" s="120">
        <v>1</v>
      </c>
      <c r="D409" s="120">
        <v>0</v>
      </c>
      <c r="E409" s="120">
        <v>5338</v>
      </c>
      <c r="F409" s="116">
        <v>1151</v>
      </c>
    </row>
    <row r="410" spans="1:6" s="132" customFormat="1" ht="12.75">
      <c r="A410" s="110" t="s">
        <v>435</v>
      </c>
      <c r="B410" s="120">
        <v>2</v>
      </c>
      <c r="C410" s="120">
        <v>0</v>
      </c>
      <c r="D410" s="120">
        <v>0</v>
      </c>
      <c r="E410" s="120">
        <v>3095</v>
      </c>
      <c r="F410" s="116">
        <v>668</v>
      </c>
    </row>
    <row r="411" spans="1:6" s="132" customFormat="1" ht="12.75">
      <c r="A411" s="110" t="s">
        <v>436</v>
      </c>
      <c r="B411" s="120">
        <v>1</v>
      </c>
      <c r="C411" s="120">
        <v>1</v>
      </c>
      <c r="D411" s="120">
        <v>0</v>
      </c>
      <c r="E411" s="120">
        <v>14620</v>
      </c>
      <c r="F411" s="116">
        <v>3857</v>
      </c>
    </row>
    <row r="412" spans="1:6" s="132" customFormat="1" ht="12.75">
      <c r="A412" s="110" t="s">
        <v>437</v>
      </c>
      <c r="B412" s="120">
        <v>103</v>
      </c>
      <c r="C412" s="120">
        <v>103</v>
      </c>
      <c r="D412" s="120">
        <v>0</v>
      </c>
      <c r="E412" s="120">
        <v>9377</v>
      </c>
      <c r="F412" s="116">
        <v>1883</v>
      </c>
    </row>
    <row r="413" spans="1:6" s="132" customFormat="1" ht="12.75">
      <c r="A413" s="110" t="s">
        <v>438</v>
      </c>
      <c r="B413" s="336">
        <v>452</v>
      </c>
      <c r="C413" s="336">
        <v>2</v>
      </c>
      <c r="D413" s="336">
        <v>0</v>
      </c>
      <c r="E413" s="336">
        <v>61211.7</v>
      </c>
      <c r="F413" s="334">
        <v>11549</v>
      </c>
    </row>
    <row r="414" spans="1:6" s="132" customFormat="1" ht="12.75">
      <c r="A414" s="112" t="s">
        <v>439</v>
      </c>
      <c r="B414" s="336"/>
      <c r="C414" s="336"/>
      <c r="D414" s="336"/>
      <c r="E414" s="336"/>
      <c r="F414" s="334"/>
    </row>
    <row r="415" spans="1:6" s="132" customFormat="1" ht="12.75">
      <c r="A415" s="112" t="s">
        <v>440</v>
      </c>
      <c r="B415" s="336"/>
      <c r="C415" s="336"/>
      <c r="D415" s="336"/>
      <c r="E415" s="336"/>
      <c r="F415" s="334"/>
    </row>
    <row r="416" spans="1:6" s="132" customFormat="1" ht="12.75">
      <c r="A416" s="112" t="s">
        <v>441</v>
      </c>
      <c r="B416" s="336"/>
      <c r="C416" s="336"/>
      <c r="D416" s="336"/>
      <c r="E416" s="336"/>
      <c r="F416" s="334"/>
    </row>
    <row r="417" spans="1:6" s="132" customFormat="1" ht="12.75">
      <c r="A417" s="112" t="s">
        <v>442</v>
      </c>
      <c r="B417" s="336"/>
      <c r="C417" s="336"/>
      <c r="D417" s="336"/>
      <c r="E417" s="336"/>
      <c r="F417" s="334"/>
    </row>
    <row r="418" spans="1:6" s="132" customFormat="1" ht="12.75">
      <c r="A418" s="112" t="s">
        <v>443</v>
      </c>
      <c r="B418" s="336"/>
      <c r="C418" s="336"/>
      <c r="D418" s="336"/>
      <c r="E418" s="336"/>
      <c r="F418" s="334"/>
    </row>
    <row r="419" spans="1:6" s="132" customFormat="1" ht="12.75">
      <c r="A419" s="112" t="s">
        <v>444</v>
      </c>
      <c r="B419" s="336"/>
      <c r="C419" s="336"/>
      <c r="D419" s="336"/>
      <c r="E419" s="336"/>
      <c r="F419" s="334"/>
    </row>
    <row r="420" spans="1:6" s="132" customFormat="1" ht="12.75">
      <c r="A420" s="112" t="s">
        <v>445</v>
      </c>
      <c r="B420" s="336"/>
      <c r="C420" s="336"/>
      <c r="D420" s="336"/>
      <c r="E420" s="336"/>
      <c r="F420" s="334"/>
    </row>
    <row r="421" spans="1:6" s="132" customFormat="1" ht="12.75">
      <c r="A421" s="112" t="s">
        <v>446</v>
      </c>
      <c r="B421" s="336"/>
      <c r="C421" s="336"/>
      <c r="D421" s="336"/>
      <c r="E421" s="336"/>
      <c r="F421" s="334"/>
    </row>
    <row r="422" spans="1:6" s="132" customFormat="1" ht="12.75">
      <c r="A422" s="112" t="s">
        <v>447</v>
      </c>
      <c r="B422" s="336"/>
      <c r="C422" s="336"/>
      <c r="D422" s="336"/>
      <c r="E422" s="336"/>
      <c r="F422" s="334"/>
    </row>
    <row r="423" spans="1:6" s="132" customFormat="1" ht="12.75">
      <c r="A423" s="112" t="s">
        <v>448</v>
      </c>
      <c r="B423" s="336"/>
      <c r="C423" s="336"/>
      <c r="D423" s="336"/>
      <c r="E423" s="336"/>
      <c r="F423" s="334"/>
    </row>
    <row r="424" spans="1:6" s="132" customFormat="1" ht="12.75">
      <c r="A424" s="112" t="s">
        <v>449</v>
      </c>
      <c r="B424" s="336"/>
      <c r="C424" s="336"/>
      <c r="D424" s="336"/>
      <c r="E424" s="336"/>
      <c r="F424" s="334"/>
    </row>
    <row r="425" spans="1:6" s="132" customFormat="1" ht="12.75">
      <c r="A425" s="112" t="s">
        <v>450</v>
      </c>
      <c r="B425" s="336"/>
      <c r="C425" s="336"/>
      <c r="D425" s="336"/>
      <c r="E425" s="336"/>
      <c r="F425" s="334"/>
    </row>
    <row r="426" spans="1:6" s="132" customFormat="1" ht="12.75">
      <c r="A426" s="112" t="s">
        <v>451</v>
      </c>
      <c r="B426" s="336"/>
      <c r="C426" s="336"/>
      <c r="D426" s="336"/>
      <c r="E426" s="336"/>
      <c r="F426" s="334"/>
    </row>
    <row r="427" spans="1:6" s="132" customFormat="1" ht="12.75">
      <c r="A427" s="112" t="s">
        <v>452</v>
      </c>
      <c r="B427" s="336"/>
      <c r="C427" s="336"/>
      <c r="D427" s="336"/>
      <c r="E427" s="336"/>
      <c r="F427" s="334"/>
    </row>
    <row r="428" spans="1:6" s="132" customFormat="1" ht="12.75">
      <c r="A428" s="112" t="s">
        <v>453</v>
      </c>
      <c r="B428" s="336"/>
      <c r="C428" s="336"/>
      <c r="D428" s="336"/>
      <c r="E428" s="336"/>
      <c r="F428" s="334"/>
    </row>
    <row r="429" spans="1:6" s="132" customFormat="1" ht="12.75">
      <c r="A429" s="112" t="s">
        <v>454</v>
      </c>
      <c r="B429" s="336"/>
      <c r="C429" s="336"/>
      <c r="D429" s="336"/>
      <c r="E429" s="336"/>
      <c r="F429" s="334"/>
    </row>
    <row r="430" spans="1:6" s="132" customFormat="1" ht="12.75">
      <c r="A430" s="110" t="s">
        <v>455</v>
      </c>
      <c r="B430" s="120">
        <v>281</v>
      </c>
      <c r="C430" s="120">
        <v>281</v>
      </c>
      <c r="D430" s="120">
        <v>0</v>
      </c>
      <c r="E430" s="120">
        <v>23493</v>
      </c>
      <c r="F430" s="116">
        <v>4767</v>
      </c>
    </row>
    <row r="431" spans="1:6" s="132" customFormat="1" ht="12.75">
      <c r="A431" s="110" t="s">
        <v>456</v>
      </c>
      <c r="B431" s="333">
        <v>532</v>
      </c>
      <c r="C431" s="333">
        <v>102</v>
      </c>
      <c r="D431" s="333">
        <v>0</v>
      </c>
      <c r="E431" s="333">
        <v>75678</v>
      </c>
      <c r="F431" s="335">
        <v>15306</v>
      </c>
    </row>
    <row r="432" spans="1:6" s="132" customFormat="1" ht="12.75">
      <c r="A432" s="112" t="s">
        <v>457</v>
      </c>
      <c r="B432" s="333"/>
      <c r="C432" s="333"/>
      <c r="D432" s="333"/>
      <c r="E432" s="333"/>
      <c r="F432" s="335"/>
    </row>
    <row r="433" spans="1:6" s="132" customFormat="1" ht="12.75">
      <c r="A433" s="112" t="s">
        <v>458</v>
      </c>
      <c r="B433" s="333"/>
      <c r="C433" s="333"/>
      <c r="D433" s="333"/>
      <c r="E433" s="333"/>
      <c r="F433" s="335"/>
    </row>
    <row r="434" spans="1:6" s="132" customFormat="1" ht="12.75">
      <c r="A434" s="112" t="s">
        <v>459</v>
      </c>
      <c r="B434" s="333"/>
      <c r="C434" s="333"/>
      <c r="D434" s="333"/>
      <c r="E434" s="333"/>
      <c r="F434" s="335"/>
    </row>
    <row r="435" spans="1:6" s="132" customFormat="1" ht="12.75">
      <c r="A435" s="112" t="s">
        <v>460</v>
      </c>
      <c r="B435" s="333"/>
      <c r="C435" s="333"/>
      <c r="D435" s="333"/>
      <c r="E435" s="333"/>
      <c r="F435" s="335"/>
    </row>
    <row r="436" spans="1:6" s="132" customFormat="1" ht="12.75">
      <c r="A436" s="112" t="s">
        <v>461</v>
      </c>
      <c r="B436" s="333"/>
      <c r="C436" s="333"/>
      <c r="D436" s="333"/>
      <c r="E436" s="333"/>
      <c r="F436" s="335"/>
    </row>
    <row r="437" spans="1:6" s="132" customFormat="1" ht="12.75">
      <c r="A437" s="112" t="s">
        <v>462</v>
      </c>
      <c r="B437" s="333"/>
      <c r="C437" s="333"/>
      <c r="D437" s="333"/>
      <c r="E437" s="333"/>
      <c r="F437" s="335"/>
    </row>
    <row r="438" spans="1:6" s="132" customFormat="1" ht="12.75">
      <c r="A438" s="112" t="s">
        <v>463</v>
      </c>
      <c r="B438" s="333"/>
      <c r="C438" s="333"/>
      <c r="D438" s="333"/>
      <c r="E438" s="333"/>
      <c r="F438" s="335"/>
    </row>
    <row r="439" spans="1:6" s="132" customFormat="1" ht="12.75">
      <c r="A439" s="112" t="s">
        <v>464</v>
      </c>
      <c r="B439" s="333"/>
      <c r="C439" s="333"/>
      <c r="D439" s="333"/>
      <c r="E439" s="333"/>
      <c r="F439" s="335"/>
    </row>
    <row r="440" spans="1:6" s="132" customFormat="1" ht="12.75">
      <c r="A440" s="112" t="s">
        <v>465</v>
      </c>
      <c r="B440" s="333"/>
      <c r="C440" s="333"/>
      <c r="D440" s="333"/>
      <c r="E440" s="333"/>
      <c r="F440" s="335"/>
    </row>
    <row r="441" spans="1:6" s="132" customFormat="1" ht="12.75">
      <c r="A441" s="112" t="s">
        <v>466</v>
      </c>
      <c r="B441" s="333"/>
      <c r="C441" s="333"/>
      <c r="D441" s="333"/>
      <c r="E441" s="333"/>
      <c r="F441" s="335"/>
    </row>
    <row r="442" spans="1:6" s="132" customFormat="1" ht="12.75">
      <c r="A442" s="112" t="s">
        <v>467</v>
      </c>
      <c r="B442" s="333"/>
      <c r="C442" s="333"/>
      <c r="D442" s="333"/>
      <c r="E442" s="333"/>
      <c r="F442" s="335"/>
    </row>
    <row r="443" spans="1:6" s="132" customFormat="1" ht="12.75">
      <c r="A443" s="110" t="s">
        <v>468</v>
      </c>
      <c r="B443" s="333">
        <v>283</v>
      </c>
      <c r="C443" s="333">
        <v>282</v>
      </c>
      <c r="D443" s="333">
        <v>3.71</v>
      </c>
      <c r="E443" s="333">
        <v>62896</v>
      </c>
      <c r="F443" s="335">
        <v>11963</v>
      </c>
    </row>
    <row r="444" spans="1:6" s="132" customFormat="1" ht="12.75">
      <c r="A444" s="112" t="s">
        <v>469</v>
      </c>
      <c r="B444" s="333"/>
      <c r="C444" s="333"/>
      <c r="D444" s="333"/>
      <c r="E444" s="333"/>
      <c r="F444" s="335"/>
    </row>
    <row r="445" spans="1:6" s="132" customFormat="1" ht="12.75">
      <c r="A445" s="112" t="s">
        <v>470</v>
      </c>
      <c r="B445" s="333"/>
      <c r="C445" s="333"/>
      <c r="D445" s="333"/>
      <c r="E445" s="333"/>
      <c r="F445" s="335"/>
    </row>
    <row r="446" spans="1:6" s="132" customFormat="1" ht="12.75">
      <c r="A446" s="112" t="s">
        <v>471</v>
      </c>
      <c r="B446" s="333"/>
      <c r="C446" s="333"/>
      <c r="D446" s="333"/>
      <c r="E446" s="333"/>
      <c r="F446" s="335"/>
    </row>
    <row r="447" spans="1:6" s="132" customFormat="1" ht="12.75">
      <c r="A447" s="112" t="s">
        <v>472</v>
      </c>
      <c r="B447" s="333"/>
      <c r="C447" s="333"/>
      <c r="D447" s="333"/>
      <c r="E447" s="333"/>
      <c r="F447" s="335"/>
    </row>
    <row r="448" spans="1:6" s="132" customFormat="1" ht="12.75">
      <c r="A448" s="112" t="s">
        <v>685</v>
      </c>
      <c r="B448" s="333"/>
      <c r="C448" s="333"/>
      <c r="D448" s="333"/>
      <c r="E448" s="333"/>
      <c r="F448" s="335"/>
    </row>
    <row r="449" spans="1:6" s="132" customFormat="1" ht="12.75">
      <c r="A449" s="110" t="s">
        <v>473</v>
      </c>
      <c r="B449" s="343">
        <v>192</v>
      </c>
      <c r="C449" s="343">
        <v>125</v>
      </c>
      <c r="D449" s="343">
        <v>0</v>
      </c>
      <c r="E449" s="343">
        <v>34037</v>
      </c>
      <c r="F449" s="335">
        <v>6985</v>
      </c>
    </row>
    <row r="450" spans="1:6" s="132" customFormat="1" ht="12.75">
      <c r="A450" s="112" t="s">
        <v>474</v>
      </c>
      <c r="B450" s="344"/>
      <c r="C450" s="344"/>
      <c r="D450" s="344"/>
      <c r="E450" s="344"/>
      <c r="F450" s="335"/>
    </row>
    <row r="451" spans="1:6" s="132" customFormat="1" ht="12.75">
      <c r="A451" s="112" t="s">
        <v>475</v>
      </c>
      <c r="B451" s="344"/>
      <c r="C451" s="344"/>
      <c r="D451" s="344"/>
      <c r="E451" s="344"/>
      <c r="F451" s="335"/>
    </row>
    <row r="452" spans="1:6" s="132" customFormat="1" ht="12.75">
      <c r="A452" s="112" t="s">
        <v>476</v>
      </c>
      <c r="B452" s="344"/>
      <c r="C452" s="344"/>
      <c r="D452" s="344"/>
      <c r="E452" s="344"/>
      <c r="F452" s="335"/>
    </row>
    <row r="453" spans="1:6" s="132" customFormat="1" ht="12.75">
      <c r="A453" s="112" t="s">
        <v>477</v>
      </c>
      <c r="B453" s="344"/>
      <c r="C453" s="344"/>
      <c r="D453" s="344"/>
      <c r="E453" s="344"/>
      <c r="F453" s="335"/>
    </row>
    <row r="454" spans="1:6" s="132" customFormat="1" ht="12.75">
      <c r="A454" s="112" t="s">
        <v>478</v>
      </c>
      <c r="B454" s="344"/>
      <c r="C454" s="344"/>
      <c r="D454" s="344"/>
      <c r="E454" s="344"/>
      <c r="F454" s="335"/>
    </row>
    <row r="455" spans="1:6" s="132" customFormat="1" ht="12.75">
      <c r="A455" s="112" t="s">
        <v>479</v>
      </c>
      <c r="B455" s="345"/>
      <c r="C455" s="345"/>
      <c r="D455" s="345"/>
      <c r="E455" s="345"/>
      <c r="F455" s="335"/>
    </row>
    <row r="456" spans="1:6" s="132" customFormat="1" ht="12.75">
      <c r="A456" s="110" t="s">
        <v>480</v>
      </c>
      <c r="B456" s="120">
        <v>214</v>
      </c>
      <c r="C456" s="120">
        <v>212</v>
      </c>
      <c r="D456" s="120">
        <v>0</v>
      </c>
      <c r="E456" s="120">
        <v>33480</v>
      </c>
      <c r="F456" s="116">
        <v>6432</v>
      </c>
    </row>
    <row r="457" spans="1:6" s="132" customFormat="1" ht="12.75">
      <c r="A457" s="110" t="s">
        <v>481</v>
      </c>
      <c r="B457" s="336">
        <v>69</v>
      </c>
      <c r="C457" s="336">
        <v>69</v>
      </c>
      <c r="D457" s="336">
        <v>0</v>
      </c>
      <c r="E457" s="336">
        <v>10641</v>
      </c>
      <c r="F457" s="335">
        <v>2154</v>
      </c>
    </row>
    <row r="458" spans="1:6" s="132" customFormat="1" ht="12.75">
      <c r="A458" s="112" t="s">
        <v>482</v>
      </c>
      <c r="B458" s="336"/>
      <c r="C458" s="336"/>
      <c r="D458" s="336"/>
      <c r="E458" s="336"/>
      <c r="F458" s="335"/>
    </row>
    <row r="459" spans="1:6" s="132" customFormat="1" ht="12.75">
      <c r="A459" s="112" t="s">
        <v>483</v>
      </c>
      <c r="B459" s="336"/>
      <c r="C459" s="336"/>
      <c r="D459" s="336"/>
      <c r="E459" s="336"/>
      <c r="F459" s="335"/>
    </row>
    <row r="460" spans="1:6" s="132" customFormat="1" ht="12.75">
      <c r="A460" s="112" t="s">
        <v>484</v>
      </c>
      <c r="B460" s="336"/>
      <c r="C460" s="336"/>
      <c r="D460" s="336"/>
      <c r="E460" s="336"/>
      <c r="F460" s="335"/>
    </row>
    <row r="461" spans="1:6" s="132" customFormat="1" ht="12.75">
      <c r="A461" s="112" t="s">
        <v>485</v>
      </c>
      <c r="B461" s="336"/>
      <c r="C461" s="336"/>
      <c r="D461" s="336"/>
      <c r="E461" s="336"/>
      <c r="F461" s="335"/>
    </row>
    <row r="462" spans="1:6" s="132" customFormat="1" ht="12.75">
      <c r="A462" s="112" t="s">
        <v>486</v>
      </c>
      <c r="B462" s="336"/>
      <c r="C462" s="336"/>
      <c r="D462" s="336"/>
      <c r="E462" s="336"/>
      <c r="F462" s="335"/>
    </row>
    <row r="463" spans="1:6" s="132" customFormat="1" ht="12.75">
      <c r="A463" s="110" t="s">
        <v>487</v>
      </c>
      <c r="B463" s="333">
        <v>133</v>
      </c>
      <c r="C463" s="333">
        <v>5</v>
      </c>
      <c r="D463" s="333">
        <v>0</v>
      </c>
      <c r="E463" s="333">
        <v>19211</v>
      </c>
      <c r="F463" s="335">
        <v>3916</v>
      </c>
    </row>
    <row r="464" spans="1:6" s="132" customFormat="1" ht="12.75">
      <c r="A464" s="112" t="s">
        <v>488</v>
      </c>
      <c r="B464" s="333"/>
      <c r="C464" s="333"/>
      <c r="D464" s="333"/>
      <c r="E464" s="333"/>
      <c r="F464" s="335"/>
    </row>
    <row r="465" spans="1:6" s="132" customFormat="1" ht="12.75">
      <c r="A465" s="112" t="s">
        <v>489</v>
      </c>
      <c r="B465" s="333"/>
      <c r="C465" s="333"/>
      <c r="D465" s="333"/>
      <c r="E465" s="333"/>
      <c r="F465" s="335"/>
    </row>
    <row r="466" spans="1:6" s="132" customFormat="1" ht="12.75">
      <c r="A466" s="110" t="s">
        <v>490</v>
      </c>
      <c r="B466" s="120">
        <v>47</v>
      </c>
      <c r="C466" s="120">
        <v>45</v>
      </c>
      <c r="D466" s="120">
        <v>0</v>
      </c>
      <c r="E466" s="120">
        <v>6779</v>
      </c>
      <c r="F466" s="116">
        <v>1362</v>
      </c>
    </row>
    <row r="467" spans="1:6" s="132" customFormat="1" ht="12.75">
      <c r="A467" s="110" t="s">
        <v>491</v>
      </c>
      <c r="B467" s="120">
        <v>3</v>
      </c>
      <c r="C467" s="120">
        <v>3</v>
      </c>
      <c r="D467" s="120">
        <v>0</v>
      </c>
      <c r="E467" s="120">
        <v>514</v>
      </c>
      <c r="F467" s="116">
        <v>111</v>
      </c>
    </row>
    <row r="468" spans="1:6" s="132" customFormat="1" ht="12.75">
      <c r="A468" s="110" t="s">
        <v>492</v>
      </c>
      <c r="B468" s="120">
        <v>56</v>
      </c>
      <c r="C468" s="120">
        <v>54</v>
      </c>
      <c r="D468" s="120">
        <v>0</v>
      </c>
      <c r="E468" s="120">
        <v>7463</v>
      </c>
      <c r="F468" s="116">
        <v>1500</v>
      </c>
    </row>
    <row r="469" spans="1:6" s="132" customFormat="1" ht="12.75">
      <c r="A469" s="111" t="s">
        <v>493</v>
      </c>
      <c r="B469" s="120">
        <v>2</v>
      </c>
      <c r="C469" s="120">
        <v>0</v>
      </c>
      <c r="D469" s="120">
        <v>0</v>
      </c>
      <c r="E469" s="120">
        <v>872</v>
      </c>
      <c r="F469" s="116">
        <v>145</v>
      </c>
    </row>
    <row r="470" spans="1:6" s="132" customFormat="1" ht="12.75">
      <c r="A470" s="111" t="s">
        <v>494</v>
      </c>
      <c r="B470" s="120">
        <v>60</v>
      </c>
      <c r="C470" s="120">
        <v>58</v>
      </c>
      <c r="D470" s="120">
        <v>0</v>
      </c>
      <c r="E470" s="120">
        <v>8017</v>
      </c>
      <c r="F470" s="116">
        <v>1593</v>
      </c>
    </row>
    <row r="471" spans="1:6" s="132" customFormat="1" ht="12.75">
      <c r="A471" s="111" t="s">
        <v>495</v>
      </c>
      <c r="B471" s="120">
        <v>56</v>
      </c>
      <c r="C471" s="120">
        <v>55</v>
      </c>
      <c r="D471" s="120">
        <v>0</v>
      </c>
      <c r="E471" s="120">
        <v>8247</v>
      </c>
      <c r="F471" s="116">
        <v>1636</v>
      </c>
    </row>
    <row r="472" spans="1:6" s="132" customFormat="1" ht="12.75">
      <c r="A472" s="111" t="s">
        <v>496</v>
      </c>
      <c r="B472" s="120">
        <v>58</v>
      </c>
      <c r="C472" s="120">
        <v>57</v>
      </c>
      <c r="D472" s="120">
        <v>0</v>
      </c>
      <c r="E472" s="120">
        <v>8058</v>
      </c>
      <c r="F472" s="116">
        <v>1603</v>
      </c>
    </row>
    <row r="473" spans="1:6" s="132" customFormat="1" ht="12.75">
      <c r="A473" s="111" t="s">
        <v>497</v>
      </c>
      <c r="B473" s="120">
        <v>54</v>
      </c>
      <c r="C473" s="120">
        <v>54</v>
      </c>
      <c r="D473" s="120">
        <v>0</v>
      </c>
      <c r="E473" s="120">
        <v>7326</v>
      </c>
      <c r="F473" s="116">
        <v>1490</v>
      </c>
    </row>
    <row r="474" spans="1:6" s="132" customFormat="1" ht="12.75">
      <c r="A474" s="110" t="s">
        <v>498</v>
      </c>
      <c r="B474" s="336">
        <v>2</v>
      </c>
      <c r="C474" s="336">
        <v>0</v>
      </c>
      <c r="D474" s="336">
        <v>0</v>
      </c>
      <c r="E474" s="336">
        <v>801</v>
      </c>
      <c r="F474" s="335">
        <v>173</v>
      </c>
    </row>
    <row r="475" spans="1:6" s="132" customFormat="1" ht="12.75">
      <c r="A475" s="113" t="s">
        <v>499</v>
      </c>
      <c r="B475" s="336"/>
      <c r="C475" s="336"/>
      <c r="D475" s="336"/>
      <c r="E475" s="336"/>
      <c r="F475" s="335"/>
    </row>
    <row r="476" spans="1:6" s="132" customFormat="1" ht="12.75">
      <c r="A476" s="111" t="s">
        <v>500</v>
      </c>
      <c r="B476" s="120">
        <v>46</v>
      </c>
      <c r="C476" s="120">
        <v>45</v>
      </c>
      <c r="D476" s="120">
        <v>0</v>
      </c>
      <c r="E476" s="120">
        <v>6740</v>
      </c>
      <c r="F476" s="116">
        <v>1360</v>
      </c>
    </row>
    <row r="477" spans="1:6" s="132" customFormat="1" ht="12.75">
      <c r="A477" s="111" t="s">
        <v>501</v>
      </c>
      <c r="B477" s="120">
        <v>1</v>
      </c>
      <c r="C477" s="120">
        <v>1</v>
      </c>
      <c r="D477" s="120">
        <v>0</v>
      </c>
      <c r="E477" s="120">
        <v>600</v>
      </c>
      <c r="F477" s="116">
        <v>129</v>
      </c>
    </row>
    <row r="478" spans="1:6" s="132" customFormat="1" ht="12.75">
      <c r="A478" s="111" t="s">
        <v>502</v>
      </c>
      <c r="B478" s="120">
        <v>90</v>
      </c>
      <c r="C478" s="120">
        <v>89</v>
      </c>
      <c r="D478" s="120">
        <v>0</v>
      </c>
      <c r="E478" s="120">
        <v>11685</v>
      </c>
      <c r="F478" s="116">
        <v>2377</v>
      </c>
    </row>
    <row r="479" spans="1:6" s="132" customFormat="1" ht="12.75">
      <c r="A479" s="111" t="s">
        <v>503</v>
      </c>
      <c r="B479" s="120">
        <v>89</v>
      </c>
      <c r="C479" s="120">
        <v>89</v>
      </c>
      <c r="D479" s="120">
        <v>0</v>
      </c>
      <c r="E479" s="120">
        <v>11453</v>
      </c>
      <c r="F479" s="116">
        <v>2321</v>
      </c>
    </row>
    <row r="480" spans="1:6" s="132" customFormat="1" ht="12.75">
      <c r="A480" s="111" t="s">
        <v>504</v>
      </c>
      <c r="B480" s="120">
        <v>2</v>
      </c>
      <c r="C480" s="120">
        <v>0</v>
      </c>
      <c r="D480" s="120">
        <v>0</v>
      </c>
      <c r="E480" s="120">
        <v>0</v>
      </c>
      <c r="F480" s="116">
        <v>0</v>
      </c>
    </row>
    <row r="481" spans="1:6" s="132" customFormat="1" ht="12.75">
      <c r="A481" s="111" t="s">
        <v>505</v>
      </c>
      <c r="B481" s="120">
        <v>41</v>
      </c>
      <c r="C481" s="120">
        <v>0</v>
      </c>
      <c r="D481" s="120">
        <v>0</v>
      </c>
      <c r="E481" s="120">
        <v>5476</v>
      </c>
      <c r="F481" s="116">
        <v>910</v>
      </c>
    </row>
    <row r="482" spans="1:6" s="132" customFormat="1" ht="12.75">
      <c r="A482" s="111" t="s">
        <v>506</v>
      </c>
      <c r="B482" s="120">
        <v>41</v>
      </c>
      <c r="C482" s="120">
        <v>41</v>
      </c>
      <c r="D482" s="120">
        <v>0</v>
      </c>
      <c r="E482" s="120">
        <v>5556</v>
      </c>
      <c r="F482" s="116">
        <v>905</v>
      </c>
    </row>
    <row r="483" spans="1:6" s="132" customFormat="1" ht="12.75">
      <c r="A483" s="111" t="s">
        <v>507</v>
      </c>
      <c r="B483" s="120">
        <v>123</v>
      </c>
      <c r="C483" s="120">
        <v>123</v>
      </c>
      <c r="D483" s="120">
        <v>0</v>
      </c>
      <c r="E483" s="120">
        <v>24128</v>
      </c>
      <c r="F483" s="116">
        <v>4269</v>
      </c>
    </row>
    <row r="484" spans="1:6" s="132" customFormat="1" ht="12.75">
      <c r="A484" s="111" t="s">
        <v>508</v>
      </c>
      <c r="B484" s="120">
        <v>19</v>
      </c>
      <c r="C484" s="120">
        <v>0</v>
      </c>
      <c r="D484" s="120">
        <v>0</v>
      </c>
      <c r="E484" s="120">
        <v>2276</v>
      </c>
      <c r="F484" s="116">
        <v>378</v>
      </c>
    </row>
    <row r="485" spans="1:6" s="132" customFormat="1" ht="12.75">
      <c r="A485" s="111" t="s">
        <v>509</v>
      </c>
      <c r="B485" s="120">
        <v>19</v>
      </c>
      <c r="C485" s="120">
        <v>0</v>
      </c>
      <c r="D485" s="120">
        <v>0</v>
      </c>
      <c r="E485" s="120">
        <v>2309</v>
      </c>
      <c r="F485" s="116">
        <v>380</v>
      </c>
    </row>
    <row r="486" spans="1:6" s="132" customFormat="1" ht="12.75">
      <c r="A486" s="111" t="s">
        <v>510</v>
      </c>
      <c r="B486" s="120">
        <v>7</v>
      </c>
      <c r="C486" s="120">
        <v>7</v>
      </c>
      <c r="D486" s="120">
        <v>0</v>
      </c>
      <c r="E486" s="120">
        <v>1710</v>
      </c>
      <c r="F486" s="116">
        <v>426</v>
      </c>
    </row>
    <row r="487" spans="1:6" s="132" customFormat="1" ht="12.75">
      <c r="A487" s="111" t="s">
        <v>511</v>
      </c>
      <c r="B487" s="120">
        <v>38</v>
      </c>
      <c r="C487" s="120">
        <v>38</v>
      </c>
      <c r="D487" s="120">
        <v>0</v>
      </c>
      <c r="E487" s="120">
        <v>5223</v>
      </c>
      <c r="F487" s="116">
        <v>1062</v>
      </c>
    </row>
    <row r="488" spans="1:6" s="132" customFormat="1" ht="12.75">
      <c r="A488" s="112" t="s">
        <v>512</v>
      </c>
      <c r="B488" s="333">
        <v>128</v>
      </c>
      <c r="C488" s="333">
        <v>37</v>
      </c>
      <c r="D488" s="333">
        <v>0</v>
      </c>
      <c r="E488" s="333">
        <v>16362</v>
      </c>
      <c r="F488" s="335">
        <v>2764</v>
      </c>
    </row>
    <row r="489" spans="1:6" s="132" customFormat="1" ht="12.75">
      <c r="A489" s="112" t="s">
        <v>513</v>
      </c>
      <c r="B489" s="333"/>
      <c r="C489" s="333"/>
      <c r="D489" s="333"/>
      <c r="E489" s="333"/>
      <c r="F489" s="335"/>
    </row>
    <row r="490" spans="1:6" s="132" customFormat="1" ht="12.75">
      <c r="A490" s="112" t="s">
        <v>514</v>
      </c>
      <c r="B490" s="333"/>
      <c r="C490" s="333"/>
      <c r="D490" s="333"/>
      <c r="E490" s="333"/>
      <c r="F490" s="335"/>
    </row>
    <row r="491" spans="1:6" s="132" customFormat="1" ht="12.75">
      <c r="A491" s="112" t="s">
        <v>515</v>
      </c>
      <c r="B491" s="333"/>
      <c r="C491" s="333"/>
      <c r="D491" s="333"/>
      <c r="E491" s="333"/>
      <c r="F491" s="335"/>
    </row>
    <row r="492" spans="1:6" s="132" customFormat="1" ht="12.75">
      <c r="A492" s="112" t="s">
        <v>516</v>
      </c>
      <c r="B492" s="333"/>
      <c r="C492" s="333"/>
      <c r="D492" s="333"/>
      <c r="E492" s="333"/>
      <c r="F492" s="335"/>
    </row>
    <row r="493" spans="1:6" s="132" customFormat="1" ht="12.75">
      <c r="A493" s="112" t="s">
        <v>517</v>
      </c>
      <c r="B493" s="333"/>
      <c r="C493" s="333"/>
      <c r="D493" s="333"/>
      <c r="E493" s="333"/>
      <c r="F493" s="335"/>
    </row>
    <row r="494" spans="1:6" s="132" customFormat="1" ht="12.75">
      <c r="A494" s="112" t="s">
        <v>518</v>
      </c>
      <c r="B494" s="333"/>
      <c r="C494" s="333"/>
      <c r="D494" s="333"/>
      <c r="E494" s="333"/>
      <c r="F494" s="335"/>
    </row>
    <row r="495" spans="1:6" s="132" customFormat="1" ht="12.75">
      <c r="A495" s="112" t="s">
        <v>519</v>
      </c>
      <c r="B495" s="333"/>
      <c r="C495" s="333"/>
      <c r="D495" s="333"/>
      <c r="E495" s="333"/>
      <c r="F495" s="335"/>
    </row>
    <row r="496" spans="1:6" s="132" customFormat="1" ht="12.75">
      <c r="A496" s="112" t="s">
        <v>520</v>
      </c>
      <c r="B496" s="333"/>
      <c r="C496" s="333"/>
      <c r="D496" s="333"/>
      <c r="E496" s="333"/>
      <c r="F496" s="335"/>
    </row>
    <row r="497" spans="1:6" s="132" customFormat="1" ht="12.75">
      <c r="A497" s="111" t="s">
        <v>521</v>
      </c>
      <c r="B497" s="120">
        <v>38</v>
      </c>
      <c r="C497" s="120">
        <v>0</v>
      </c>
      <c r="D497" s="120">
        <v>0</v>
      </c>
      <c r="E497" s="120">
        <v>5225</v>
      </c>
      <c r="F497" s="116">
        <v>1046</v>
      </c>
    </row>
    <row r="498" spans="1:6" s="132" customFormat="1" ht="12.75">
      <c r="A498" s="111" t="s">
        <v>522</v>
      </c>
      <c r="B498" s="120">
        <v>18</v>
      </c>
      <c r="C498" s="120">
        <v>0</v>
      </c>
      <c r="D498" s="120">
        <v>0</v>
      </c>
      <c r="E498" s="120">
        <v>2284</v>
      </c>
      <c r="F498" s="116">
        <v>380</v>
      </c>
    </row>
    <row r="499" spans="1:6" s="132" customFormat="1" ht="12.75">
      <c r="A499" s="111" t="s">
        <v>523</v>
      </c>
      <c r="B499" s="120">
        <v>38</v>
      </c>
      <c r="C499" s="120">
        <v>38</v>
      </c>
      <c r="D499" s="120">
        <v>0</v>
      </c>
      <c r="E499" s="120">
        <v>5177</v>
      </c>
      <c r="F499" s="116">
        <v>1024</v>
      </c>
    </row>
    <row r="500" spans="1:6" s="132" customFormat="1" ht="12.75">
      <c r="A500" s="111" t="s">
        <v>524</v>
      </c>
      <c r="B500" s="120">
        <v>1</v>
      </c>
      <c r="C500" s="120">
        <v>1</v>
      </c>
      <c r="D500" s="120">
        <v>0</v>
      </c>
      <c r="E500" s="120">
        <v>5166</v>
      </c>
      <c r="F500" s="116">
        <v>0</v>
      </c>
    </row>
    <row r="501" spans="1:6" s="132" customFormat="1" ht="12.75">
      <c r="A501" s="111" t="s">
        <v>525</v>
      </c>
      <c r="B501" s="120">
        <v>37</v>
      </c>
      <c r="C501" s="120">
        <v>0</v>
      </c>
      <c r="D501" s="120">
        <v>0</v>
      </c>
      <c r="E501" s="120">
        <v>5119</v>
      </c>
      <c r="F501" s="116">
        <v>851</v>
      </c>
    </row>
    <row r="502" spans="1:6" s="132" customFormat="1" ht="12.75">
      <c r="A502" s="111" t="s">
        <v>686</v>
      </c>
      <c r="B502" s="120">
        <v>1</v>
      </c>
      <c r="C502" s="120">
        <v>1</v>
      </c>
      <c r="D502" s="120">
        <v>0</v>
      </c>
      <c r="E502" s="120">
        <v>5184</v>
      </c>
      <c r="F502" s="116">
        <v>32</v>
      </c>
    </row>
    <row r="503" spans="1:6" s="132" customFormat="1" ht="12.75">
      <c r="A503" s="111" t="s">
        <v>526</v>
      </c>
      <c r="B503" s="120">
        <v>38</v>
      </c>
      <c r="C503" s="120">
        <v>38</v>
      </c>
      <c r="D503" s="120">
        <v>0</v>
      </c>
      <c r="E503" s="120">
        <v>5167</v>
      </c>
      <c r="F503" s="116">
        <v>1045</v>
      </c>
    </row>
    <row r="504" spans="1:6" s="132" customFormat="1" ht="12.75">
      <c r="A504" s="111" t="s">
        <v>527</v>
      </c>
      <c r="B504" s="120">
        <v>19</v>
      </c>
      <c r="C504" s="120">
        <v>0</v>
      </c>
      <c r="D504" s="120">
        <v>0</v>
      </c>
      <c r="E504" s="120">
        <v>2325</v>
      </c>
      <c r="F504" s="116">
        <v>380</v>
      </c>
    </row>
    <row r="505" spans="1:6" s="132" customFormat="1" ht="12.75">
      <c r="A505" s="111" t="s">
        <v>528</v>
      </c>
      <c r="B505" s="120">
        <v>53</v>
      </c>
      <c r="C505" s="120">
        <v>53</v>
      </c>
      <c r="D505" s="120">
        <v>0</v>
      </c>
      <c r="E505" s="120">
        <v>5871</v>
      </c>
      <c r="F505" s="116">
        <v>976</v>
      </c>
    </row>
    <row r="506" spans="1:6" s="132" customFormat="1" ht="12.75">
      <c r="A506" s="111" t="s">
        <v>529</v>
      </c>
      <c r="B506" s="120">
        <v>52</v>
      </c>
      <c r="C506" s="120">
        <v>52</v>
      </c>
      <c r="D506" s="120">
        <v>0</v>
      </c>
      <c r="E506" s="120">
        <v>5867</v>
      </c>
      <c r="F506" s="116">
        <v>975</v>
      </c>
    </row>
    <row r="507" spans="1:6" s="132" customFormat="1" ht="12.75">
      <c r="A507" s="111" t="s">
        <v>530</v>
      </c>
      <c r="B507" s="120">
        <v>53</v>
      </c>
      <c r="C507" s="120">
        <v>53</v>
      </c>
      <c r="D507" s="120">
        <v>0</v>
      </c>
      <c r="E507" s="120">
        <v>6009</v>
      </c>
      <c r="F507" s="116">
        <v>999</v>
      </c>
    </row>
    <row r="508" spans="1:6" s="132" customFormat="1" ht="12.75">
      <c r="A508" s="111" t="s">
        <v>531</v>
      </c>
      <c r="B508" s="120">
        <v>53</v>
      </c>
      <c r="C508" s="120">
        <v>53</v>
      </c>
      <c r="D508" s="120">
        <v>0</v>
      </c>
      <c r="E508" s="120">
        <v>6009</v>
      </c>
      <c r="F508" s="116">
        <v>999</v>
      </c>
    </row>
    <row r="509" spans="1:6" s="132" customFormat="1" ht="12.75">
      <c r="A509" s="111" t="s">
        <v>532</v>
      </c>
      <c r="B509" s="120">
        <v>53</v>
      </c>
      <c r="C509" s="120">
        <v>0</v>
      </c>
      <c r="D509" s="120">
        <v>0</v>
      </c>
      <c r="E509" s="120">
        <v>5973</v>
      </c>
      <c r="F509" s="116">
        <v>993</v>
      </c>
    </row>
    <row r="510" spans="1:6" s="132" customFormat="1" ht="12.75">
      <c r="A510" s="111" t="s">
        <v>533</v>
      </c>
      <c r="B510" s="120">
        <v>53</v>
      </c>
      <c r="C510" s="120">
        <v>53</v>
      </c>
      <c r="D510" s="120">
        <v>0</v>
      </c>
      <c r="E510" s="120">
        <v>6009</v>
      </c>
      <c r="F510" s="116">
        <v>999</v>
      </c>
    </row>
    <row r="511" spans="1:6" s="132" customFormat="1" ht="12.75">
      <c r="A511" s="111" t="s">
        <v>534</v>
      </c>
      <c r="B511" s="120">
        <v>1</v>
      </c>
      <c r="C511" s="120">
        <v>1</v>
      </c>
      <c r="D511" s="120">
        <v>0</v>
      </c>
      <c r="E511" s="120">
        <v>9247</v>
      </c>
      <c r="F511" s="116">
        <v>1995</v>
      </c>
    </row>
    <row r="512" spans="1:6" s="132" customFormat="1" ht="12.75">
      <c r="A512" s="111" t="s">
        <v>535</v>
      </c>
      <c r="B512" s="120">
        <v>1</v>
      </c>
      <c r="C512" s="120">
        <v>1</v>
      </c>
      <c r="D512" s="120">
        <v>0</v>
      </c>
      <c r="E512" s="120">
        <v>9250</v>
      </c>
      <c r="F512" s="116">
        <v>1995</v>
      </c>
    </row>
    <row r="513" spans="1:6" s="132" customFormat="1" ht="12.75">
      <c r="A513" s="110" t="s">
        <v>536</v>
      </c>
      <c r="B513" s="333">
        <v>2</v>
      </c>
      <c r="C513" s="333">
        <v>0</v>
      </c>
      <c r="D513" s="333">
        <v>0</v>
      </c>
      <c r="E513" s="333">
        <v>1850</v>
      </c>
      <c r="F513" s="335">
        <v>399</v>
      </c>
    </row>
    <row r="514" spans="1:6" s="132" customFormat="1" ht="12.75">
      <c r="A514" s="113" t="s">
        <v>537</v>
      </c>
      <c r="B514" s="333"/>
      <c r="C514" s="333"/>
      <c r="D514" s="333"/>
      <c r="E514" s="333"/>
      <c r="F514" s="335"/>
    </row>
    <row r="515" spans="1:6" s="132" customFormat="1" ht="12.75">
      <c r="A515" s="111" t="s">
        <v>538</v>
      </c>
      <c r="B515" s="120">
        <v>1</v>
      </c>
      <c r="C515" s="120">
        <v>1</v>
      </c>
      <c r="D515" s="120">
        <v>0</v>
      </c>
      <c r="E515" s="120">
        <v>2451</v>
      </c>
      <c r="F515" s="116">
        <v>529</v>
      </c>
    </row>
    <row r="516" spans="1:6" s="132" customFormat="1" ht="12.75">
      <c r="A516" s="111" t="s">
        <v>539</v>
      </c>
      <c r="B516" s="120">
        <v>1</v>
      </c>
      <c r="C516" s="120">
        <v>1</v>
      </c>
      <c r="D516" s="120">
        <v>0</v>
      </c>
      <c r="E516" s="120">
        <v>2005</v>
      </c>
      <c r="F516" s="116">
        <v>432</v>
      </c>
    </row>
    <row r="517" spans="1:6" s="132" customFormat="1" ht="12.75">
      <c r="A517" s="111" t="s">
        <v>540</v>
      </c>
      <c r="B517" s="120">
        <v>0</v>
      </c>
      <c r="C517" s="120">
        <v>0</v>
      </c>
      <c r="D517" s="120">
        <v>0</v>
      </c>
      <c r="E517" s="120">
        <v>0</v>
      </c>
      <c r="F517" s="116">
        <v>0</v>
      </c>
    </row>
    <row r="518" spans="1:6" s="132" customFormat="1" ht="12.75">
      <c r="A518" s="111" t="s">
        <v>541</v>
      </c>
      <c r="B518" s="120">
        <v>0</v>
      </c>
      <c r="C518" s="120">
        <v>0</v>
      </c>
      <c r="D518" s="120">
        <v>0</v>
      </c>
      <c r="E518" s="120">
        <v>0</v>
      </c>
      <c r="F518" s="116">
        <v>0</v>
      </c>
    </row>
    <row r="519" spans="1:6" s="132" customFormat="1" ht="12.75">
      <c r="A519" s="112" t="s">
        <v>542</v>
      </c>
      <c r="B519" s="333">
        <v>19</v>
      </c>
      <c r="C519" s="333">
        <v>15</v>
      </c>
      <c r="D519" s="333">
        <v>0</v>
      </c>
      <c r="E519" s="333">
        <v>3230</v>
      </c>
      <c r="F519" s="335">
        <v>697</v>
      </c>
    </row>
    <row r="520" spans="1:6" s="132" customFormat="1" ht="12.75">
      <c r="A520" s="112" t="s">
        <v>543</v>
      </c>
      <c r="B520" s="333"/>
      <c r="C520" s="333"/>
      <c r="D520" s="333"/>
      <c r="E520" s="333"/>
      <c r="F520" s="335"/>
    </row>
    <row r="521" spans="1:6" s="132" customFormat="1" ht="12.75">
      <c r="A521" s="112" t="s">
        <v>544</v>
      </c>
      <c r="B521" s="333"/>
      <c r="C521" s="333"/>
      <c r="D521" s="333"/>
      <c r="E521" s="333"/>
      <c r="F521" s="335"/>
    </row>
    <row r="522" spans="1:6" s="132" customFormat="1" ht="12.75">
      <c r="A522" s="112" t="s">
        <v>545</v>
      </c>
      <c r="B522" s="333"/>
      <c r="C522" s="333"/>
      <c r="D522" s="333"/>
      <c r="E522" s="333"/>
      <c r="F522" s="335"/>
    </row>
    <row r="523" spans="1:6" s="132" customFormat="1" ht="12.75">
      <c r="A523" s="112" t="s">
        <v>546</v>
      </c>
      <c r="B523" s="333"/>
      <c r="C523" s="333"/>
      <c r="D523" s="333"/>
      <c r="E523" s="333"/>
      <c r="F523" s="335"/>
    </row>
    <row r="524" spans="1:6" s="132" customFormat="1" ht="12.75">
      <c r="A524" s="112" t="s">
        <v>547</v>
      </c>
      <c r="B524" s="333"/>
      <c r="C524" s="333"/>
      <c r="D524" s="333"/>
      <c r="E524" s="333"/>
      <c r="F524" s="335"/>
    </row>
    <row r="525" spans="1:6" s="132" customFormat="1" ht="12.75">
      <c r="A525" s="112" t="s">
        <v>548</v>
      </c>
      <c r="B525" s="333"/>
      <c r="C525" s="333"/>
      <c r="D525" s="333"/>
      <c r="E525" s="333"/>
      <c r="F525" s="335"/>
    </row>
    <row r="526" spans="1:6" s="132" customFormat="1" ht="12.75">
      <c r="A526" s="111" t="s">
        <v>549</v>
      </c>
      <c r="B526" s="120">
        <v>17</v>
      </c>
      <c r="C526" s="120">
        <v>17</v>
      </c>
      <c r="D526" s="120">
        <v>0</v>
      </c>
      <c r="E526" s="120">
        <v>2429</v>
      </c>
      <c r="F526" s="116">
        <v>404</v>
      </c>
    </row>
    <row r="527" spans="1:6" s="132" customFormat="1" ht="12.75">
      <c r="A527" s="111" t="s">
        <v>550</v>
      </c>
      <c r="B527" s="120">
        <v>21</v>
      </c>
      <c r="C527" s="120">
        <v>21</v>
      </c>
      <c r="D527" s="120">
        <v>0</v>
      </c>
      <c r="E527" s="120">
        <v>2479</v>
      </c>
      <c r="F527" s="116">
        <v>412</v>
      </c>
    </row>
    <row r="528" spans="1:6" s="132" customFormat="1" ht="12.75">
      <c r="A528" s="111" t="s">
        <v>551</v>
      </c>
      <c r="B528" s="120">
        <v>1</v>
      </c>
      <c r="C528" s="120">
        <v>1</v>
      </c>
      <c r="D528" s="120">
        <v>272</v>
      </c>
      <c r="E528" s="120">
        <v>11240</v>
      </c>
      <c r="F528" s="116">
        <v>626</v>
      </c>
    </row>
    <row r="529" spans="1:6" s="132" customFormat="1" ht="12.75">
      <c r="A529" s="112" t="s">
        <v>552</v>
      </c>
      <c r="B529" s="333">
        <v>96</v>
      </c>
      <c r="C529" s="333">
        <v>0</v>
      </c>
      <c r="D529" s="333">
        <v>0</v>
      </c>
      <c r="E529" s="333">
        <v>14017</v>
      </c>
      <c r="F529" s="335">
        <v>2463</v>
      </c>
    </row>
    <row r="530" spans="1:6" s="132" customFormat="1" ht="12.75">
      <c r="A530" s="112" t="s">
        <v>553</v>
      </c>
      <c r="B530" s="333"/>
      <c r="C530" s="333"/>
      <c r="D530" s="333"/>
      <c r="E530" s="333"/>
      <c r="F530" s="335"/>
    </row>
    <row r="531" spans="1:6" s="132" customFormat="1" ht="12.75">
      <c r="A531" s="110" t="s">
        <v>554</v>
      </c>
      <c r="B531" s="333">
        <v>10</v>
      </c>
      <c r="C531" s="333">
        <v>10</v>
      </c>
      <c r="D531" s="333">
        <v>6.2</v>
      </c>
      <c r="E531" s="333">
        <v>4069.4</v>
      </c>
      <c r="F531" s="335">
        <v>845</v>
      </c>
    </row>
    <row r="532" spans="1:6" s="132" customFormat="1" ht="12.75">
      <c r="A532" s="112" t="s">
        <v>555</v>
      </c>
      <c r="B532" s="333"/>
      <c r="C532" s="333"/>
      <c r="D532" s="333"/>
      <c r="E532" s="333"/>
      <c r="F532" s="335"/>
    </row>
    <row r="533" spans="1:6" s="132" customFormat="1" ht="12.75">
      <c r="A533" s="112" t="s">
        <v>556</v>
      </c>
      <c r="B533" s="333"/>
      <c r="C533" s="333"/>
      <c r="D533" s="333"/>
      <c r="E533" s="333"/>
      <c r="F533" s="335"/>
    </row>
    <row r="534" spans="1:6" s="132" customFormat="1" ht="12.75">
      <c r="A534" s="112" t="s">
        <v>557</v>
      </c>
      <c r="B534" s="333"/>
      <c r="C534" s="333"/>
      <c r="D534" s="333"/>
      <c r="E534" s="333"/>
      <c r="F534" s="335"/>
    </row>
    <row r="535" spans="1:6" s="132" customFormat="1" ht="12.75">
      <c r="A535" s="112" t="s">
        <v>558</v>
      </c>
      <c r="B535" s="333"/>
      <c r="C535" s="333"/>
      <c r="D535" s="333"/>
      <c r="E535" s="333"/>
      <c r="F535" s="335"/>
    </row>
    <row r="536" spans="1:6" s="132" customFormat="1" ht="12.75">
      <c r="A536" s="112" t="s">
        <v>559</v>
      </c>
      <c r="B536" s="333"/>
      <c r="C536" s="333"/>
      <c r="D536" s="333"/>
      <c r="E536" s="333"/>
      <c r="F536" s="335"/>
    </row>
    <row r="537" spans="1:6" s="132" customFormat="1" ht="12.75">
      <c r="A537" s="112" t="s">
        <v>560</v>
      </c>
      <c r="B537" s="333"/>
      <c r="C537" s="333"/>
      <c r="D537" s="333"/>
      <c r="E537" s="333"/>
      <c r="F537" s="335"/>
    </row>
    <row r="538" spans="1:6" s="132" customFormat="1" ht="12.75">
      <c r="A538" s="112" t="s">
        <v>561</v>
      </c>
      <c r="B538" s="333"/>
      <c r="C538" s="333"/>
      <c r="D538" s="333"/>
      <c r="E538" s="333"/>
      <c r="F538" s="335"/>
    </row>
    <row r="539" spans="1:6" s="132" customFormat="1" ht="12.75">
      <c r="A539" s="112" t="s">
        <v>562</v>
      </c>
      <c r="B539" s="333"/>
      <c r="C539" s="333"/>
      <c r="D539" s="333"/>
      <c r="E539" s="333"/>
      <c r="F539" s="335"/>
    </row>
    <row r="540" spans="1:6" s="132" customFormat="1" ht="12.75">
      <c r="A540" s="112" t="s">
        <v>563</v>
      </c>
      <c r="B540" s="333"/>
      <c r="C540" s="333"/>
      <c r="D540" s="333"/>
      <c r="E540" s="333"/>
      <c r="F540" s="335"/>
    </row>
    <row r="541" spans="1:6" s="132" customFormat="1" ht="12.75">
      <c r="A541" s="110" t="s">
        <v>564</v>
      </c>
      <c r="B541" s="333">
        <v>4</v>
      </c>
      <c r="C541" s="333">
        <v>2</v>
      </c>
      <c r="D541" s="333">
        <v>0</v>
      </c>
      <c r="E541" s="333">
        <v>5791</v>
      </c>
      <c r="F541" s="335">
        <v>1225</v>
      </c>
    </row>
    <row r="542" spans="1:6" s="132" customFormat="1" ht="12.75">
      <c r="A542" s="112" t="s">
        <v>565</v>
      </c>
      <c r="B542" s="333"/>
      <c r="C542" s="333"/>
      <c r="D542" s="333"/>
      <c r="E542" s="333"/>
      <c r="F542" s="335"/>
    </row>
    <row r="543" spans="1:6" s="132" customFormat="1" ht="12.75">
      <c r="A543" s="112" t="s">
        <v>566</v>
      </c>
      <c r="B543" s="333"/>
      <c r="C543" s="333"/>
      <c r="D543" s="333"/>
      <c r="E543" s="333"/>
      <c r="F543" s="335"/>
    </row>
    <row r="544" spans="1:6" s="132" customFormat="1" ht="12.75">
      <c r="A544" s="110" t="s">
        <v>567</v>
      </c>
      <c r="B544" s="333">
        <v>32</v>
      </c>
      <c r="C544" s="333">
        <v>3</v>
      </c>
      <c r="D544" s="333">
        <v>0</v>
      </c>
      <c r="E544" s="333">
        <v>5999</v>
      </c>
      <c r="F544" s="334">
        <v>1270</v>
      </c>
    </row>
    <row r="545" spans="1:6" s="132" customFormat="1" ht="13.5" customHeight="1">
      <c r="A545" s="112" t="s">
        <v>568</v>
      </c>
      <c r="B545" s="333"/>
      <c r="C545" s="333"/>
      <c r="D545" s="333"/>
      <c r="E545" s="333"/>
      <c r="F545" s="334"/>
    </row>
    <row r="546" spans="1:6" s="132" customFormat="1" ht="12.75">
      <c r="A546" s="112" t="s">
        <v>569</v>
      </c>
      <c r="B546" s="333"/>
      <c r="C546" s="333"/>
      <c r="D546" s="333"/>
      <c r="E546" s="333"/>
      <c r="F546" s="334"/>
    </row>
    <row r="547" spans="1:6" s="132" customFormat="1" ht="12.75">
      <c r="A547" s="112" t="s">
        <v>570</v>
      </c>
      <c r="B547" s="333"/>
      <c r="C547" s="333"/>
      <c r="D547" s="333"/>
      <c r="E547" s="333"/>
      <c r="F547" s="334"/>
    </row>
    <row r="548" spans="1:6" s="132" customFormat="1" ht="12.75">
      <c r="A548" s="111" t="s">
        <v>571</v>
      </c>
      <c r="B548" s="120">
        <v>5</v>
      </c>
      <c r="C548" s="120">
        <v>5</v>
      </c>
      <c r="D548" s="120">
        <v>0</v>
      </c>
      <c r="E548" s="120">
        <v>1310</v>
      </c>
      <c r="F548" s="116">
        <v>278</v>
      </c>
    </row>
    <row r="549" spans="1:6" s="132" customFormat="1" ht="12.75">
      <c r="A549" s="112" t="s">
        <v>572</v>
      </c>
      <c r="B549" s="333">
        <v>41</v>
      </c>
      <c r="C549" s="333">
        <v>41</v>
      </c>
      <c r="D549" s="333">
        <v>0</v>
      </c>
      <c r="E549" s="333">
        <v>8634</v>
      </c>
      <c r="F549" s="334">
        <v>1864</v>
      </c>
    </row>
    <row r="550" spans="1:6" s="132" customFormat="1" ht="12.75">
      <c r="A550" s="112" t="s">
        <v>573</v>
      </c>
      <c r="B550" s="333"/>
      <c r="C550" s="333"/>
      <c r="D550" s="333"/>
      <c r="E550" s="333"/>
      <c r="F550" s="334"/>
    </row>
    <row r="551" spans="1:6" s="132" customFormat="1" ht="12.75">
      <c r="A551" s="112" t="s">
        <v>574</v>
      </c>
      <c r="B551" s="333"/>
      <c r="C551" s="333"/>
      <c r="D551" s="333"/>
      <c r="E551" s="333"/>
      <c r="F551" s="334"/>
    </row>
    <row r="552" spans="1:6" s="132" customFormat="1" ht="12.75">
      <c r="A552" s="112" t="s">
        <v>575</v>
      </c>
      <c r="B552" s="333"/>
      <c r="C552" s="333"/>
      <c r="D552" s="333"/>
      <c r="E552" s="333"/>
      <c r="F552" s="334"/>
    </row>
    <row r="553" spans="1:6" s="132" customFormat="1" ht="12.75">
      <c r="A553" s="112" t="s">
        <v>576</v>
      </c>
      <c r="B553" s="333"/>
      <c r="C553" s="333"/>
      <c r="D553" s="333"/>
      <c r="E553" s="333"/>
      <c r="F553" s="334"/>
    </row>
    <row r="554" spans="1:6" s="132" customFormat="1" ht="12.75">
      <c r="A554" s="112" t="s">
        <v>577</v>
      </c>
      <c r="B554" s="333"/>
      <c r="C554" s="333"/>
      <c r="D554" s="333"/>
      <c r="E554" s="333"/>
      <c r="F554" s="334"/>
    </row>
    <row r="555" spans="1:6" s="132" customFormat="1" ht="12.75">
      <c r="A555" s="112" t="s">
        <v>578</v>
      </c>
      <c r="B555" s="333"/>
      <c r="C555" s="333"/>
      <c r="D555" s="333"/>
      <c r="E555" s="333"/>
      <c r="F555" s="334"/>
    </row>
    <row r="556" spans="1:6" s="132" customFormat="1" ht="12.75">
      <c r="A556" s="112" t="s">
        <v>579</v>
      </c>
      <c r="B556" s="333"/>
      <c r="C556" s="333"/>
      <c r="D556" s="333"/>
      <c r="E556" s="333"/>
      <c r="F556" s="334"/>
    </row>
    <row r="557" spans="1:6" s="132" customFormat="1" ht="12.75">
      <c r="A557" s="112" t="s">
        <v>580</v>
      </c>
      <c r="B557" s="333"/>
      <c r="C557" s="333"/>
      <c r="D557" s="333"/>
      <c r="E557" s="333"/>
      <c r="F557" s="334"/>
    </row>
    <row r="558" spans="1:6" s="132" customFormat="1" ht="12.75">
      <c r="A558" s="112" t="s">
        <v>581</v>
      </c>
      <c r="B558" s="333"/>
      <c r="C558" s="333"/>
      <c r="D558" s="333"/>
      <c r="E558" s="333"/>
      <c r="F558" s="334"/>
    </row>
    <row r="559" spans="1:6" s="132" customFormat="1" ht="12.75">
      <c r="A559" s="112" t="s">
        <v>582</v>
      </c>
      <c r="B559" s="333"/>
      <c r="C559" s="333"/>
      <c r="D559" s="333"/>
      <c r="E559" s="333"/>
      <c r="F559" s="334"/>
    </row>
    <row r="560" spans="1:6" s="132" customFormat="1" ht="12.75">
      <c r="A560" s="112" t="s">
        <v>583</v>
      </c>
      <c r="B560" s="333"/>
      <c r="C560" s="333"/>
      <c r="D560" s="333"/>
      <c r="E560" s="333"/>
      <c r="F560" s="334"/>
    </row>
    <row r="561" spans="1:6" s="132" customFormat="1" ht="12.75">
      <c r="A561" s="112" t="s">
        <v>584</v>
      </c>
      <c r="B561" s="333"/>
      <c r="C561" s="333"/>
      <c r="D561" s="333"/>
      <c r="E561" s="333"/>
      <c r="F561" s="334"/>
    </row>
    <row r="562" spans="1:6" s="132" customFormat="1" ht="12.75">
      <c r="A562" s="112" t="s">
        <v>585</v>
      </c>
      <c r="B562" s="333"/>
      <c r="C562" s="333"/>
      <c r="D562" s="333"/>
      <c r="E562" s="333"/>
      <c r="F562" s="334"/>
    </row>
    <row r="563" spans="1:6" s="132" customFormat="1" ht="12.75">
      <c r="A563" s="112" t="s">
        <v>586</v>
      </c>
      <c r="B563" s="333"/>
      <c r="C563" s="333"/>
      <c r="D563" s="333"/>
      <c r="E563" s="333"/>
      <c r="F563" s="334"/>
    </row>
    <row r="564" spans="1:6" s="132" customFormat="1" ht="12.75">
      <c r="A564" s="112" t="s">
        <v>587</v>
      </c>
      <c r="B564" s="333"/>
      <c r="C564" s="333"/>
      <c r="D564" s="333"/>
      <c r="E564" s="333"/>
      <c r="F564" s="334"/>
    </row>
    <row r="565" spans="1:6" s="132" customFormat="1" ht="12.75">
      <c r="A565" s="112" t="s">
        <v>588</v>
      </c>
      <c r="B565" s="333"/>
      <c r="C565" s="333"/>
      <c r="D565" s="333"/>
      <c r="E565" s="333"/>
      <c r="F565" s="334"/>
    </row>
    <row r="566" spans="1:6" s="132" customFormat="1" ht="12.75">
      <c r="A566" s="112" t="s">
        <v>589</v>
      </c>
      <c r="B566" s="333"/>
      <c r="C566" s="333"/>
      <c r="D566" s="333"/>
      <c r="E566" s="333"/>
      <c r="F566" s="334"/>
    </row>
    <row r="567" spans="1:6" s="132" customFormat="1" ht="12.75">
      <c r="A567" s="112" t="s">
        <v>590</v>
      </c>
      <c r="B567" s="333"/>
      <c r="C567" s="333"/>
      <c r="D567" s="333"/>
      <c r="E567" s="333"/>
      <c r="F567" s="334"/>
    </row>
    <row r="568" spans="1:6" s="132" customFormat="1" ht="12.75">
      <c r="A568" s="112" t="s">
        <v>591</v>
      </c>
      <c r="B568" s="333"/>
      <c r="C568" s="333"/>
      <c r="D568" s="333"/>
      <c r="E568" s="333"/>
      <c r="F568" s="334"/>
    </row>
    <row r="569" spans="1:6" s="132" customFormat="1" ht="12.75">
      <c r="A569" s="112" t="s">
        <v>592</v>
      </c>
      <c r="B569" s="333"/>
      <c r="C569" s="333"/>
      <c r="D569" s="333"/>
      <c r="E569" s="333"/>
      <c r="F569" s="334"/>
    </row>
    <row r="570" spans="1:6" s="132" customFormat="1" ht="12.75">
      <c r="A570" s="112" t="s">
        <v>593</v>
      </c>
      <c r="B570" s="333"/>
      <c r="C570" s="333"/>
      <c r="D570" s="333"/>
      <c r="E570" s="333"/>
      <c r="F570" s="334"/>
    </row>
    <row r="571" spans="1:6" s="132" customFormat="1" ht="12.75">
      <c r="A571" s="112" t="s">
        <v>594</v>
      </c>
      <c r="B571" s="333"/>
      <c r="C571" s="333"/>
      <c r="D571" s="333"/>
      <c r="E571" s="333"/>
      <c r="F571" s="334"/>
    </row>
    <row r="572" spans="1:6" s="132" customFormat="1" ht="12.75">
      <c r="A572" s="112" t="s">
        <v>595</v>
      </c>
      <c r="B572" s="333"/>
      <c r="C572" s="333"/>
      <c r="D572" s="333"/>
      <c r="E572" s="333"/>
      <c r="F572" s="334"/>
    </row>
    <row r="573" spans="1:6" s="132" customFormat="1" ht="12.75">
      <c r="A573" s="112" t="s">
        <v>596</v>
      </c>
      <c r="B573" s="333"/>
      <c r="C573" s="333"/>
      <c r="D573" s="333"/>
      <c r="E573" s="333"/>
      <c r="F573" s="334"/>
    </row>
    <row r="574" spans="1:6" s="132" customFormat="1" ht="12.75">
      <c r="A574" s="112" t="s">
        <v>597</v>
      </c>
      <c r="B574" s="333"/>
      <c r="C574" s="333"/>
      <c r="D574" s="333"/>
      <c r="E574" s="333"/>
      <c r="F574" s="334"/>
    </row>
    <row r="575" spans="1:6" s="132" customFormat="1" ht="12.75">
      <c r="A575" s="112" t="s">
        <v>598</v>
      </c>
      <c r="B575" s="333"/>
      <c r="C575" s="333"/>
      <c r="D575" s="333"/>
      <c r="E575" s="333"/>
      <c r="F575" s="334"/>
    </row>
    <row r="576" spans="1:6" s="132" customFormat="1" ht="12.75">
      <c r="A576" s="112" t="s">
        <v>599</v>
      </c>
      <c r="B576" s="333"/>
      <c r="C576" s="333"/>
      <c r="D576" s="333"/>
      <c r="E576" s="333"/>
      <c r="F576" s="334"/>
    </row>
    <row r="577" spans="1:6" s="132" customFormat="1" ht="12.75">
      <c r="A577" s="112" t="s">
        <v>600</v>
      </c>
      <c r="B577" s="333"/>
      <c r="C577" s="333"/>
      <c r="D577" s="333"/>
      <c r="E577" s="333"/>
      <c r="F577" s="334"/>
    </row>
    <row r="578" spans="1:6" s="132" customFormat="1" ht="12.75">
      <c r="A578" s="112" t="s">
        <v>601</v>
      </c>
      <c r="B578" s="333"/>
      <c r="C578" s="333"/>
      <c r="D578" s="333"/>
      <c r="E578" s="333"/>
      <c r="F578" s="334"/>
    </row>
    <row r="579" spans="1:6" s="132" customFormat="1" ht="12.75">
      <c r="A579" s="112" t="s">
        <v>602</v>
      </c>
      <c r="B579" s="333"/>
      <c r="C579" s="333"/>
      <c r="D579" s="333"/>
      <c r="E579" s="333"/>
      <c r="F579" s="334"/>
    </row>
    <row r="580" spans="1:6" s="132" customFormat="1" ht="12.75">
      <c r="A580" s="112" t="s">
        <v>603</v>
      </c>
      <c r="B580" s="333"/>
      <c r="C580" s="333"/>
      <c r="D580" s="333"/>
      <c r="E580" s="333"/>
      <c r="F580" s="334"/>
    </row>
    <row r="581" spans="1:6" s="132" customFormat="1" ht="12.75">
      <c r="A581" s="112" t="s">
        <v>604</v>
      </c>
      <c r="B581" s="333"/>
      <c r="C581" s="333"/>
      <c r="D581" s="333"/>
      <c r="E581" s="333"/>
      <c r="F581" s="334"/>
    </row>
    <row r="582" spans="1:6" s="132" customFormat="1" ht="12.75">
      <c r="A582" s="112" t="s">
        <v>605</v>
      </c>
      <c r="B582" s="333"/>
      <c r="C582" s="333"/>
      <c r="D582" s="333"/>
      <c r="E582" s="333"/>
      <c r="F582" s="334"/>
    </row>
    <row r="583" spans="1:6" s="132" customFormat="1" ht="12.75">
      <c r="A583" s="112" t="s">
        <v>606</v>
      </c>
      <c r="B583" s="333"/>
      <c r="C583" s="333"/>
      <c r="D583" s="333"/>
      <c r="E583" s="333"/>
      <c r="F583" s="334"/>
    </row>
    <row r="584" spans="1:6" s="132" customFormat="1" ht="12.75">
      <c r="A584" s="112" t="s">
        <v>607</v>
      </c>
      <c r="B584" s="333"/>
      <c r="C584" s="333"/>
      <c r="D584" s="333"/>
      <c r="E584" s="333"/>
      <c r="F584" s="334"/>
    </row>
    <row r="585" spans="1:6" s="132" customFormat="1" ht="12.75">
      <c r="A585" s="112" t="s">
        <v>608</v>
      </c>
      <c r="B585" s="333"/>
      <c r="C585" s="333"/>
      <c r="D585" s="333"/>
      <c r="E585" s="333"/>
      <c r="F585" s="334"/>
    </row>
    <row r="586" spans="1:6" s="132" customFormat="1" ht="12.75">
      <c r="A586" s="112" t="s">
        <v>609</v>
      </c>
      <c r="B586" s="333"/>
      <c r="C586" s="333"/>
      <c r="D586" s="333"/>
      <c r="E586" s="333"/>
      <c r="F586" s="334"/>
    </row>
    <row r="587" spans="1:6" s="132" customFormat="1" ht="12.75">
      <c r="A587" s="112" t="s">
        <v>610</v>
      </c>
      <c r="B587" s="333"/>
      <c r="C587" s="333"/>
      <c r="D587" s="333"/>
      <c r="E587" s="333"/>
      <c r="F587" s="334"/>
    </row>
    <row r="588" spans="1:6" s="132" customFormat="1" ht="12.75">
      <c r="A588" s="112" t="s">
        <v>611</v>
      </c>
      <c r="B588" s="333"/>
      <c r="C588" s="333"/>
      <c r="D588" s="333"/>
      <c r="E588" s="333"/>
      <c r="F588" s="334"/>
    </row>
    <row r="589" spans="1:6" s="132" customFormat="1" ht="12.75">
      <c r="A589" s="112" t="s">
        <v>612</v>
      </c>
      <c r="B589" s="333"/>
      <c r="C589" s="333"/>
      <c r="D589" s="333"/>
      <c r="E589" s="333"/>
      <c r="F589" s="334"/>
    </row>
    <row r="590" spans="1:6" s="132" customFormat="1" ht="12.75">
      <c r="A590" s="112" t="s">
        <v>613</v>
      </c>
      <c r="B590" s="333"/>
      <c r="C590" s="333"/>
      <c r="D590" s="333"/>
      <c r="E590" s="333"/>
      <c r="F590" s="334"/>
    </row>
    <row r="591" spans="1:6" s="132" customFormat="1" ht="12.75">
      <c r="A591" s="111" t="s">
        <v>614</v>
      </c>
      <c r="B591" s="120">
        <v>1</v>
      </c>
      <c r="C591" s="120">
        <v>1</v>
      </c>
      <c r="D591" s="120">
        <v>0</v>
      </c>
      <c r="E591" s="120">
        <v>3160</v>
      </c>
      <c r="F591" s="116">
        <v>834</v>
      </c>
    </row>
    <row r="592" spans="1:6" s="132" customFormat="1" ht="12.75">
      <c r="A592" s="111" t="s">
        <v>615</v>
      </c>
      <c r="B592" s="120">
        <v>1</v>
      </c>
      <c r="C592" s="120">
        <v>1</v>
      </c>
      <c r="D592" s="120">
        <v>0</v>
      </c>
      <c r="E592" s="120">
        <v>4567</v>
      </c>
      <c r="F592" s="116">
        <v>985</v>
      </c>
    </row>
    <row r="593" spans="1:6" s="132" customFormat="1" ht="12.75">
      <c r="A593" s="111" t="s">
        <v>616</v>
      </c>
      <c r="B593" s="120">
        <v>1</v>
      </c>
      <c r="C593" s="120">
        <v>1</v>
      </c>
      <c r="D593" s="120">
        <v>0</v>
      </c>
      <c r="E593" s="120">
        <v>29097</v>
      </c>
      <c r="F593" s="116">
        <v>6276</v>
      </c>
    </row>
    <row r="594" spans="1:6" s="132" customFormat="1" ht="12.75">
      <c r="A594" s="111" t="s">
        <v>617</v>
      </c>
      <c r="B594" s="120">
        <v>1</v>
      </c>
      <c r="C594" s="120">
        <v>1</v>
      </c>
      <c r="D594" s="120">
        <v>0</v>
      </c>
      <c r="E594" s="120">
        <v>6684</v>
      </c>
      <c r="F594" s="116">
        <v>1197</v>
      </c>
    </row>
    <row r="595" spans="1:6" s="132" customFormat="1" ht="12.75">
      <c r="A595" s="111" t="s">
        <v>618</v>
      </c>
      <c r="B595" s="120">
        <v>1</v>
      </c>
      <c r="C595" s="120">
        <v>1</v>
      </c>
      <c r="D595" s="120">
        <v>0</v>
      </c>
      <c r="E595" s="120">
        <v>5285</v>
      </c>
      <c r="F595" s="116">
        <v>1140</v>
      </c>
    </row>
    <row r="596" spans="1:6" s="132" customFormat="1" ht="12.75">
      <c r="A596" s="111" t="s">
        <v>619</v>
      </c>
      <c r="B596" s="120">
        <v>2</v>
      </c>
      <c r="C596" s="120">
        <v>1</v>
      </c>
      <c r="D596" s="120">
        <v>0</v>
      </c>
      <c r="E596" s="120">
        <v>20678</v>
      </c>
      <c r="F596" s="116">
        <v>4460</v>
      </c>
    </row>
    <row r="597" spans="1:6" s="132" customFormat="1" ht="12.75">
      <c r="A597" s="111" t="s">
        <v>620</v>
      </c>
      <c r="B597" s="120">
        <v>1</v>
      </c>
      <c r="C597" s="120">
        <v>1</v>
      </c>
      <c r="D597" s="120">
        <v>0</v>
      </c>
      <c r="E597" s="120">
        <v>30205</v>
      </c>
      <c r="F597" s="116">
        <v>7969</v>
      </c>
    </row>
    <row r="598" spans="1:6" s="132" customFormat="1" ht="12.75">
      <c r="A598" s="111" t="s">
        <v>621</v>
      </c>
      <c r="B598" s="120">
        <v>1</v>
      </c>
      <c r="C598" s="120">
        <v>1</v>
      </c>
      <c r="D598" s="120">
        <v>0</v>
      </c>
      <c r="E598" s="120">
        <v>4990</v>
      </c>
      <c r="F598" s="116">
        <v>1076</v>
      </c>
    </row>
    <row r="599" spans="1:6" s="132" customFormat="1" ht="12.75">
      <c r="A599" s="111" t="s">
        <v>622</v>
      </c>
      <c r="B599" s="120">
        <v>1</v>
      </c>
      <c r="C599" s="120">
        <v>1</v>
      </c>
      <c r="D599" s="120">
        <v>0</v>
      </c>
      <c r="E599" s="120">
        <v>16953</v>
      </c>
      <c r="F599" s="116">
        <v>4473</v>
      </c>
    </row>
    <row r="600" spans="1:6" s="132" customFormat="1" ht="12.75">
      <c r="A600" s="111" t="s">
        <v>623</v>
      </c>
      <c r="B600" s="120">
        <v>1</v>
      </c>
      <c r="C600" s="120">
        <v>1</v>
      </c>
      <c r="D600" s="120">
        <v>0</v>
      </c>
      <c r="E600" s="120">
        <v>15962</v>
      </c>
      <c r="F600" s="116">
        <v>0</v>
      </c>
    </row>
    <row r="601" spans="1:6" s="132" customFormat="1" ht="12.75">
      <c r="A601" s="111" t="s">
        <v>624</v>
      </c>
      <c r="B601" s="120">
        <v>1</v>
      </c>
      <c r="C601" s="120">
        <v>1</v>
      </c>
      <c r="D601" s="120">
        <v>0</v>
      </c>
      <c r="E601" s="120">
        <v>11210</v>
      </c>
      <c r="F601" s="116">
        <v>2418</v>
      </c>
    </row>
    <row r="602" spans="1:6" s="132" customFormat="1" ht="12.75">
      <c r="A602" s="111" t="s">
        <v>625</v>
      </c>
      <c r="B602" s="120">
        <v>1</v>
      </c>
      <c r="C602" s="120">
        <v>1</v>
      </c>
      <c r="D602" s="120">
        <v>0</v>
      </c>
      <c r="E602" s="120">
        <v>4377</v>
      </c>
      <c r="F602" s="116">
        <v>944</v>
      </c>
    </row>
    <row r="603" spans="1:6" s="132" customFormat="1" ht="12.75">
      <c r="A603" s="112" t="s">
        <v>626</v>
      </c>
      <c r="B603" s="333">
        <v>4</v>
      </c>
      <c r="C603" s="333">
        <v>0</v>
      </c>
      <c r="D603" s="333">
        <v>0</v>
      </c>
      <c r="E603" s="333">
        <v>4734</v>
      </c>
      <c r="F603" s="335">
        <v>1021</v>
      </c>
    </row>
    <row r="604" spans="1:6" s="132" customFormat="1" ht="12.75">
      <c r="A604" s="112" t="s">
        <v>627</v>
      </c>
      <c r="B604" s="333"/>
      <c r="C604" s="333"/>
      <c r="D604" s="333"/>
      <c r="E604" s="333"/>
      <c r="F604" s="335"/>
    </row>
    <row r="605" spans="1:6" s="132" customFormat="1" ht="12.75">
      <c r="A605" s="112" t="s">
        <v>628</v>
      </c>
      <c r="B605" s="333"/>
      <c r="C605" s="333"/>
      <c r="D605" s="333"/>
      <c r="E605" s="333"/>
      <c r="F605" s="335"/>
    </row>
    <row r="606" spans="1:6" s="132" customFormat="1" ht="12.75">
      <c r="A606" s="112" t="s">
        <v>629</v>
      </c>
      <c r="B606" s="333"/>
      <c r="C606" s="333"/>
      <c r="D606" s="333"/>
      <c r="E606" s="333"/>
      <c r="F606" s="335"/>
    </row>
    <row r="607" spans="1:6" s="132" customFormat="1" ht="12.75">
      <c r="A607" s="112" t="s">
        <v>630</v>
      </c>
      <c r="B607" s="333"/>
      <c r="C607" s="333"/>
      <c r="D607" s="333"/>
      <c r="E607" s="333"/>
      <c r="F607" s="335"/>
    </row>
    <row r="608" spans="1:6" s="132" customFormat="1" ht="12.75">
      <c r="A608" s="111" t="s">
        <v>631</v>
      </c>
      <c r="B608" s="120">
        <v>2</v>
      </c>
      <c r="C608" s="120">
        <v>2</v>
      </c>
      <c r="D608" s="120">
        <v>0</v>
      </c>
      <c r="E608" s="120">
        <v>604</v>
      </c>
      <c r="F608" s="116">
        <v>140</v>
      </c>
    </row>
    <row r="609" spans="1:6" s="132" customFormat="1" ht="12.75">
      <c r="A609" s="111" t="s">
        <v>632</v>
      </c>
      <c r="B609" s="120">
        <v>1</v>
      </c>
      <c r="C609" s="120">
        <v>1</v>
      </c>
      <c r="D609" s="120">
        <v>0</v>
      </c>
      <c r="E609" s="120">
        <v>226</v>
      </c>
      <c r="F609" s="116">
        <v>49</v>
      </c>
    </row>
    <row r="610" spans="1:6" s="132" customFormat="1" ht="12.75">
      <c r="A610" s="111" t="s">
        <v>633</v>
      </c>
      <c r="B610" s="120">
        <v>34</v>
      </c>
      <c r="C610" s="120">
        <v>34</v>
      </c>
      <c r="D610" s="120">
        <v>0</v>
      </c>
      <c r="E610" s="120">
        <v>5121</v>
      </c>
      <c r="F610" s="116">
        <v>984</v>
      </c>
    </row>
    <row r="611" spans="1:6" s="132" customFormat="1" ht="12.75">
      <c r="A611" s="111" t="s">
        <v>634</v>
      </c>
      <c r="B611" s="120">
        <v>1</v>
      </c>
      <c r="C611" s="120">
        <v>1</v>
      </c>
      <c r="D611" s="120">
        <v>0</v>
      </c>
      <c r="E611" s="120">
        <v>5121</v>
      </c>
      <c r="F611" s="116">
        <v>0</v>
      </c>
    </row>
    <row r="612" spans="1:6" s="132" customFormat="1" ht="12.75">
      <c r="A612" s="111" t="s">
        <v>635</v>
      </c>
      <c r="B612" s="120">
        <v>1</v>
      </c>
      <c r="C612" s="120">
        <v>1</v>
      </c>
      <c r="D612" s="120">
        <v>0</v>
      </c>
      <c r="E612" s="120">
        <v>16125</v>
      </c>
      <c r="F612" s="116">
        <v>3478</v>
      </c>
    </row>
    <row r="613" spans="1:6" s="132" customFormat="1" ht="12.75">
      <c r="A613" s="111" t="s">
        <v>636</v>
      </c>
      <c r="B613" s="120">
        <v>1</v>
      </c>
      <c r="C613" s="120">
        <v>1</v>
      </c>
      <c r="D613" s="120">
        <v>500</v>
      </c>
      <c r="E613" s="120">
        <v>12027</v>
      </c>
      <c r="F613" s="116">
        <v>4108</v>
      </c>
    </row>
    <row r="614" spans="1:6" s="132" customFormat="1" ht="12.75">
      <c r="A614" s="111" t="s">
        <v>637</v>
      </c>
      <c r="B614" s="120">
        <v>1</v>
      </c>
      <c r="C614" s="120">
        <v>1</v>
      </c>
      <c r="D614" s="120">
        <v>150</v>
      </c>
      <c r="E614" s="120">
        <v>6800</v>
      </c>
      <c r="F614" s="116">
        <v>591</v>
      </c>
    </row>
    <row r="615" spans="1:6" s="132" customFormat="1" ht="12.75">
      <c r="A615" s="111" t="s">
        <v>638</v>
      </c>
      <c r="B615" s="120">
        <v>2</v>
      </c>
      <c r="C615" s="120">
        <v>2</v>
      </c>
      <c r="D615" s="120">
        <v>1000</v>
      </c>
      <c r="E615" s="120">
        <v>44400</v>
      </c>
      <c r="F615" s="116">
        <v>7491</v>
      </c>
    </row>
    <row r="616" spans="1:6" s="132" customFormat="1" ht="13.5" thickBot="1">
      <c r="A616" s="115" t="s">
        <v>639</v>
      </c>
      <c r="B616" s="121">
        <f>SUM(B161:B615)</f>
        <v>11766</v>
      </c>
      <c r="C616" s="121">
        <f>SUM(C161:C615)</f>
        <v>4837</v>
      </c>
      <c r="D616" s="121">
        <f>SUM(D161:D615)</f>
        <v>1931.9099999999999</v>
      </c>
      <c r="E616" s="121">
        <f>SUM(E161:E615)</f>
        <v>2020782.4999999998</v>
      </c>
      <c r="F616" s="119">
        <f>SUM(F161:F615)</f>
        <v>398890</v>
      </c>
    </row>
    <row r="617" spans="1:6" s="132" customFormat="1" ht="12.75">
      <c r="A617" s="133"/>
      <c r="D617" s="134"/>
      <c r="E617" s="134"/>
      <c r="F617" s="133"/>
    </row>
    <row r="618" spans="1:6" s="132" customFormat="1" ht="15">
      <c r="A618" s="135" t="s">
        <v>640</v>
      </c>
      <c r="B618" s="136"/>
      <c r="C618" s="137"/>
      <c r="D618" s="137"/>
      <c r="E618" s="138"/>
      <c r="F618" s="136"/>
    </row>
    <row r="619" spans="1:6" s="132" customFormat="1" ht="13.5" thickBot="1">
      <c r="A619" s="139" t="s">
        <v>180</v>
      </c>
      <c r="B619" s="136"/>
      <c r="C619" s="137"/>
      <c r="D619" s="137"/>
      <c r="E619" s="138"/>
      <c r="F619" s="136"/>
    </row>
    <row r="620" spans="1:6" s="132" customFormat="1" ht="76.5">
      <c r="A620" s="140" t="s">
        <v>181</v>
      </c>
      <c r="B620" s="141" t="s">
        <v>182</v>
      </c>
      <c r="C620" s="141" t="s">
        <v>183</v>
      </c>
      <c r="D620" s="141" t="s">
        <v>184</v>
      </c>
      <c r="E620" s="142" t="s">
        <v>185</v>
      </c>
      <c r="F620" s="143" t="s">
        <v>186</v>
      </c>
    </row>
    <row r="621" spans="1:6" s="132" customFormat="1" ht="12.75">
      <c r="A621" s="112" t="s">
        <v>187</v>
      </c>
      <c r="B621" s="333">
        <v>297</v>
      </c>
      <c r="C621" s="333">
        <v>0</v>
      </c>
      <c r="D621" s="333">
        <v>0</v>
      </c>
      <c r="E621" s="337">
        <v>43737</v>
      </c>
      <c r="F621" s="335">
        <v>8134</v>
      </c>
    </row>
    <row r="622" spans="1:6" s="132" customFormat="1" ht="12.75">
      <c r="A622" s="112" t="s">
        <v>188</v>
      </c>
      <c r="B622" s="333"/>
      <c r="C622" s="333"/>
      <c r="D622" s="333"/>
      <c r="E622" s="338"/>
      <c r="F622" s="335"/>
    </row>
    <row r="623" spans="1:6" s="132" customFormat="1" ht="12.75">
      <c r="A623" s="112" t="s">
        <v>189</v>
      </c>
      <c r="B623" s="333"/>
      <c r="C623" s="333"/>
      <c r="D623" s="333"/>
      <c r="E623" s="338"/>
      <c r="F623" s="335"/>
    </row>
    <row r="624" spans="1:6" s="132" customFormat="1" ht="12.75">
      <c r="A624" s="112" t="s">
        <v>190</v>
      </c>
      <c r="B624" s="333"/>
      <c r="C624" s="333"/>
      <c r="D624" s="333"/>
      <c r="E624" s="338"/>
      <c r="F624" s="335"/>
    </row>
    <row r="625" spans="1:6" s="132" customFormat="1" ht="12.75">
      <c r="A625" s="112" t="s">
        <v>191</v>
      </c>
      <c r="B625" s="333"/>
      <c r="C625" s="333"/>
      <c r="D625" s="333"/>
      <c r="E625" s="338"/>
      <c r="F625" s="335"/>
    </row>
    <row r="626" spans="1:6" s="132" customFormat="1" ht="12.75">
      <c r="A626" s="112" t="s">
        <v>192</v>
      </c>
      <c r="B626" s="333"/>
      <c r="C626" s="333"/>
      <c r="D626" s="333"/>
      <c r="E626" s="338"/>
      <c r="F626" s="335"/>
    </row>
    <row r="627" spans="1:6" s="132" customFormat="1" ht="12.75">
      <c r="A627" s="112" t="s">
        <v>193</v>
      </c>
      <c r="B627" s="333"/>
      <c r="C627" s="333"/>
      <c r="D627" s="333"/>
      <c r="E627" s="338"/>
      <c r="F627" s="335"/>
    </row>
    <row r="628" spans="1:6" s="132" customFormat="1" ht="12.75">
      <c r="A628" s="112" t="s">
        <v>194</v>
      </c>
      <c r="B628" s="333"/>
      <c r="C628" s="333"/>
      <c r="D628" s="333"/>
      <c r="E628" s="338"/>
      <c r="F628" s="335"/>
    </row>
    <row r="629" spans="1:6" s="132" customFormat="1" ht="12.75">
      <c r="A629" s="112" t="s">
        <v>195</v>
      </c>
      <c r="B629" s="333"/>
      <c r="C629" s="333"/>
      <c r="D629" s="333"/>
      <c r="E629" s="338"/>
      <c r="F629" s="335"/>
    </row>
    <row r="630" spans="1:6" s="132" customFormat="1" ht="12.75">
      <c r="A630" s="112" t="s">
        <v>196</v>
      </c>
      <c r="B630" s="333"/>
      <c r="C630" s="333"/>
      <c r="D630" s="333"/>
      <c r="E630" s="339"/>
      <c r="F630" s="335"/>
    </row>
    <row r="631" spans="1:6" s="132" customFormat="1" ht="12.75">
      <c r="A631" s="110" t="s">
        <v>197</v>
      </c>
      <c r="B631" s="120">
        <v>224</v>
      </c>
      <c r="C631" s="120">
        <v>0</v>
      </c>
      <c r="D631" s="120">
        <v>0</v>
      </c>
      <c r="E631" s="120">
        <v>15691</v>
      </c>
      <c r="F631" s="116">
        <v>3155</v>
      </c>
    </row>
    <row r="632" spans="1:6" s="132" customFormat="1" ht="12.75">
      <c r="A632" s="110" t="s">
        <v>198</v>
      </c>
      <c r="B632" s="333">
        <v>24</v>
      </c>
      <c r="C632" s="333">
        <v>3</v>
      </c>
      <c r="D632" s="333">
        <v>0</v>
      </c>
      <c r="E632" s="333">
        <v>3593</v>
      </c>
      <c r="F632" s="335">
        <v>797</v>
      </c>
    </row>
    <row r="633" spans="1:6" s="132" customFormat="1" ht="12.75">
      <c r="A633" s="112" t="s">
        <v>199</v>
      </c>
      <c r="B633" s="333"/>
      <c r="C633" s="333"/>
      <c r="D633" s="333"/>
      <c r="E633" s="333"/>
      <c r="F633" s="335"/>
    </row>
    <row r="634" spans="1:6" s="132" customFormat="1" ht="12.75">
      <c r="A634" s="112" t="s">
        <v>200</v>
      </c>
      <c r="B634" s="333"/>
      <c r="C634" s="333"/>
      <c r="D634" s="333"/>
      <c r="E634" s="333"/>
      <c r="F634" s="335"/>
    </row>
    <row r="635" spans="1:6" s="132" customFormat="1" ht="12.75">
      <c r="A635" s="112" t="s">
        <v>201</v>
      </c>
      <c r="B635" s="333"/>
      <c r="C635" s="333"/>
      <c r="D635" s="333"/>
      <c r="E635" s="333"/>
      <c r="F635" s="335"/>
    </row>
    <row r="636" spans="1:6" s="132" customFormat="1" ht="12.75">
      <c r="A636" s="112" t="s">
        <v>202</v>
      </c>
      <c r="B636" s="333"/>
      <c r="C636" s="333"/>
      <c r="D636" s="333"/>
      <c r="E636" s="333"/>
      <c r="F636" s="335"/>
    </row>
    <row r="637" spans="1:6" s="132" customFormat="1" ht="12.75">
      <c r="A637" s="112" t="s">
        <v>203</v>
      </c>
      <c r="B637" s="333"/>
      <c r="C637" s="333"/>
      <c r="D637" s="333"/>
      <c r="E637" s="333"/>
      <c r="F637" s="335"/>
    </row>
    <row r="638" spans="1:6" s="132" customFormat="1" ht="12.75">
      <c r="A638" s="111" t="s">
        <v>204</v>
      </c>
      <c r="B638" s="120">
        <v>2</v>
      </c>
      <c r="C638" s="120">
        <v>2</v>
      </c>
      <c r="D638" s="120">
        <v>0</v>
      </c>
      <c r="E638" s="120">
        <v>335</v>
      </c>
      <c r="F638" s="116">
        <v>88</v>
      </c>
    </row>
    <row r="639" spans="1:6" s="132" customFormat="1" ht="12.75">
      <c r="A639" s="112" t="s">
        <v>205</v>
      </c>
      <c r="B639" s="333">
        <v>248</v>
      </c>
      <c r="C639" s="336">
        <v>185</v>
      </c>
      <c r="D639" s="336">
        <v>0</v>
      </c>
      <c r="E639" s="336">
        <v>33024</v>
      </c>
      <c r="F639" s="335">
        <v>6588</v>
      </c>
    </row>
    <row r="640" spans="1:6" s="132" customFormat="1" ht="12.75">
      <c r="A640" s="112" t="s">
        <v>206</v>
      </c>
      <c r="B640" s="333"/>
      <c r="C640" s="336"/>
      <c r="D640" s="336"/>
      <c r="E640" s="336"/>
      <c r="F640" s="335"/>
    </row>
    <row r="641" spans="1:6" s="132" customFormat="1" ht="12.75">
      <c r="A641" s="112" t="s">
        <v>207</v>
      </c>
      <c r="B641" s="333"/>
      <c r="C641" s="336"/>
      <c r="D641" s="336"/>
      <c r="E641" s="336"/>
      <c r="F641" s="335"/>
    </row>
    <row r="642" spans="1:6" s="132" customFormat="1" ht="12.75">
      <c r="A642" s="112" t="s">
        <v>208</v>
      </c>
      <c r="B642" s="333"/>
      <c r="C642" s="336"/>
      <c r="D642" s="336"/>
      <c r="E642" s="336"/>
      <c r="F642" s="335"/>
    </row>
    <row r="643" spans="1:6" s="132" customFormat="1" ht="12.75">
      <c r="A643" s="112" t="s">
        <v>209</v>
      </c>
      <c r="B643" s="333"/>
      <c r="C643" s="336"/>
      <c r="D643" s="336"/>
      <c r="E643" s="336"/>
      <c r="F643" s="335"/>
    </row>
    <row r="644" spans="1:6" s="132" customFormat="1" ht="12.75">
      <c r="A644" s="112" t="s">
        <v>210</v>
      </c>
      <c r="B644" s="333"/>
      <c r="C644" s="336"/>
      <c r="D644" s="336"/>
      <c r="E644" s="336"/>
      <c r="F644" s="335"/>
    </row>
    <row r="645" spans="1:6" s="132" customFormat="1" ht="12.75">
      <c r="A645" s="112" t="s">
        <v>211</v>
      </c>
      <c r="B645" s="333"/>
      <c r="C645" s="336"/>
      <c r="D645" s="336"/>
      <c r="E645" s="336"/>
      <c r="F645" s="335"/>
    </row>
    <row r="646" spans="1:6" s="132" customFormat="1" ht="12.75">
      <c r="A646" s="112" t="s">
        <v>212</v>
      </c>
      <c r="B646" s="333"/>
      <c r="C646" s="336"/>
      <c r="D646" s="336"/>
      <c r="E646" s="336"/>
      <c r="F646" s="335"/>
    </row>
    <row r="647" spans="1:6" s="132" customFormat="1" ht="12.75">
      <c r="A647" s="112" t="s">
        <v>213</v>
      </c>
      <c r="B647" s="333"/>
      <c r="C647" s="336"/>
      <c r="D647" s="336"/>
      <c r="E647" s="336"/>
      <c r="F647" s="335"/>
    </row>
    <row r="648" spans="1:6" s="132" customFormat="1" ht="12.75">
      <c r="A648" s="112" t="s">
        <v>214</v>
      </c>
      <c r="B648" s="333"/>
      <c r="C648" s="336"/>
      <c r="D648" s="336"/>
      <c r="E648" s="336"/>
      <c r="F648" s="335"/>
    </row>
    <row r="649" spans="1:6" s="132" customFormat="1" ht="12.75">
      <c r="A649" s="112" t="s">
        <v>215</v>
      </c>
      <c r="B649" s="333"/>
      <c r="C649" s="336"/>
      <c r="D649" s="336"/>
      <c r="E649" s="336"/>
      <c r="F649" s="335"/>
    </row>
    <row r="650" spans="1:6" s="132" customFormat="1" ht="12.75">
      <c r="A650" s="110" t="s">
        <v>216</v>
      </c>
      <c r="B650" s="333">
        <v>553</v>
      </c>
      <c r="C650" s="333">
        <v>307</v>
      </c>
      <c r="D650" s="333">
        <v>0</v>
      </c>
      <c r="E650" s="333">
        <v>75430.4</v>
      </c>
      <c r="F650" s="335">
        <v>14657</v>
      </c>
    </row>
    <row r="651" spans="1:6" s="132" customFormat="1" ht="12.75">
      <c r="A651" s="112" t="s">
        <v>217</v>
      </c>
      <c r="B651" s="333"/>
      <c r="C651" s="333"/>
      <c r="D651" s="333"/>
      <c r="E651" s="333"/>
      <c r="F651" s="335"/>
    </row>
    <row r="652" spans="1:6" s="132" customFormat="1" ht="12.75">
      <c r="A652" s="112" t="s">
        <v>218</v>
      </c>
      <c r="B652" s="333"/>
      <c r="C652" s="333"/>
      <c r="D652" s="333"/>
      <c r="E652" s="333"/>
      <c r="F652" s="335"/>
    </row>
    <row r="653" spans="1:6" s="132" customFormat="1" ht="12.75">
      <c r="A653" s="112" t="s">
        <v>219</v>
      </c>
      <c r="B653" s="333"/>
      <c r="C653" s="333"/>
      <c r="D653" s="333"/>
      <c r="E653" s="333"/>
      <c r="F653" s="335"/>
    </row>
    <row r="654" spans="1:6" s="132" customFormat="1" ht="12.75">
      <c r="A654" s="112" t="s">
        <v>220</v>
      </c>
      <c r="B654" s="333"/>
      <c r="C654" s="333"/>
      <c r="D654" s="333"/>
      <c r="E654" s="333"/>
      <c r="F654" s="335"/>
    </row>
    <row r="655" spans="1:6" s="132" customFormat="1" ht="12.75">
      <c r="A655" s="112" t="s">
        <v>221</v>
      </c>
      <c r="B655" s="333"/>
      <c r="C655" s="333"/>
      <c r="D655" s="333"/>
      <c r="E655" s="333"/>
      <c r="F655" s="335"/>
    </row>
    <row r="656" spans="1:6" s="132" customFormat="1" ht="12.75">
      <c r="A656" s="112" t="s">
        <v>222</v>
      </c>
      <c r="B656" s="333"/>
      <c r="C656" s="333"/>
      <c r="D656" s="333"/>
      <c r="E656" s="333"/>
      <c r="F656" s="335"/>
    </row>
    <row r="657" spans="1:6" s="132" customFormat="1" ht="12.75">
      <c r="A657" s="112" t="s">
        <v>223</v>
      </c>
      <c r="B657" s="333"/>
      <c r="C657" s="333"/>
      <c r="D657" s="333"/>
      <c r="E657" s="333"/>
      <c r="F657" s="335"/>
    </row>
    <row r="658" spans="1:6" s="132" customFormat="1" ht="12.75">
      <c r="A658" s="112" t="s">
        <v>224</v>
      </c>
      <c r="B658" s="333"/>
      <c r="C658" s="333"/>
      <c r="D658" s="333"/>
      <c r="E658" s="333"/>
      <c r="F658" s="335"/>
    </row>
    <row r="659" spans="1:6" s="132" customFormat="1" ht="12.75">
      <c r="A659" s="112" t="s">
        <v>225</v>
      </c>
      <c r="B659" s="333"/>
      <c r="C659" s="333"/>
      <c r="D659" s="333"/>
      <c r="E659" s="333"/>
      <c r="F659" s="335"/>
    </row>
    <row r="660" spans="1:6" s="132" customFormat="1" ht="12.75">
      <c r="A660" s="112" t="s">
        <v>226</v>
      </c>
      <c r="B660" s="333"/>
      <c r="C660" s="333"/>
      <c r="D660" s="333"/>
      <c r="E660" s="333"/>
      <c r="F660" s="335"/>
    </row>
    <row r="661" spans="1:6" s="132" customFormat="1" ht="12.75">
      <c r="A661" s="112" t="s">
        <v>227</v>
      </c>
      <c r="B661" s="333"/>
      <c r="C661" s="333"/>
      <c r="D661" s="333"/>
      <c r="E661" s="333"/>
      <c r="F661" s="335"/>
    </row>
    <row r="662" spans="1:6" s="132" customFormat="1" ht="12.75">
      <c r="A662" s="112" t="s">
        <v>228</v>
      </c>
      <c r="B662" s="333"/>
      <c r="C662" s="333"/>
      <c r="D662" s="333"/>
      <c r="E662" s="333"/>
      <c r="F662" s="335"/>
    </row>
    <row r="663" spans="1:6" s="132" customFormat="1" ht="12.75">
      <c r="A663" s="112" t="s">
        <v>229</v>
      </c>
      <c r="B663" s="333"/>
      <c r="C663" s="333"/>
      <c r="D663" s="333"/>
      <c r="E663" s="333"/>
      <c r="F663" s="335"/>
    </row>
    <row r="664" spans="1:6" s="132" customFormat="1" ht="12.75">
      <c r="A664" s="112" t="s">
        <v>230</v>
      </c>
      <c r="B664" s="333"/>
      <c r="C664" s="333"/>
      <c r="D664" s="333"/>
      <c r="E664" s="333"/>
      <c r="F664" s="335"/>
    </row>
    <row r="665" spans="1:6" s="132" customFormat="1" ht="12.75">
      <c r="A665" s="113" t="s">
        <v>231</v>
      </c>
      <c r="B665" s="333"/>
      <c r="C665" s="333"/>
      <c r="D665" s="333"/>
      <c r="E665" s="333"/>
      <c r="F665" s="335"/>
    </row>
    <row r="666" spans="1:6" s="132" customFormat="1" ht="12.75">
      <c r="A666" s="110" t="s">
        <v>232</v>
      </c>
      <c r="B666" s="336">
        <v>214</v>
      </c>
      <c r="C666" s="336">
        <v>0</v>
      </c>
      <c r="D666" s="336">
        <v>0</v>
      </c>
      <c r="E666" s="336">
        <v>29394</v>
      </c>
      <c r="F666" s="335">
        <v>5852</v>
      </c>
    </row>
    <row r="667" spans="1:6" s="132" customFormat="1" ht="12.75">
      <c r="A667" s="112" t="s">
        <v>233</v>
      </c>
      <c r="B667" s="336"/>
      <c r="C667" s="336"/>
      <c r="D667" s="336"/>
      <c r="E667" s="336"/>
      <c r="F667" s="335"/>
    </row>
    <row r="668" spans="1:6" s="132" customFormat="1" ht="12.75">
      <c r="A668" s="112" t="s">
        <v>234</v>
      </c>
      <c r="B668" s="336"/>
      <c r="C668" s="336"/>
      <c r="D668" s="336"/>
      <c r="E668" s="336"/>
      <c r="F668" s="335"/>
    </row>
    <row r="669" spans="1:6" s="132" customFormat="1" ht="12.75">
      <c r="A669" s="112" t="s">
        <v>235</v>
      </c>
      <c r="B669" s="336"/>
      <c r="C669" s="336"/>
      <c r="D669" s="336"/>
      <c r="E669" s="336"/>
      <c r="F669" s="335"/>
    </row>
    <row r="670" spans="1:6" s="132" customFormat="1" ht="12.75">
      <c r="A670" s="112" t="s">
        <v>236</v>
      </c>
      <c r="B670" s="336"/>
      <c r="C670" s="336"/>
      <c r="D670" s="336"/>
      <c r="E670" s="336"/>
      <c r="F670" s="335"/>
    </row>
    <row r="671" spans="1:6" s="132" customFormat="1" ht="12.75">
      <c r="A671" s="112" t="s">
        <v>237</v>
      </c>
      <c r="B671" s="336"/>
      <c r="C671" s="336"/>
      <c r="D671" s="336"/>
      <c r="E671" s="336"/>
      <c r="F671" s="335"/>
    </row>
    <row r="672" spans="1:6" s="132" customFormat="1" ht="12.75">
      <c r="A672" s="112" t="s">
        <v>238</v>
      </c>
      <c r="B672" s="336"/>
      <c r="C672" s="336"/>
      <c r="D672" s="336"/>
      <c r="E672" s="336"/>
      <c r="F672" s="335"/>
    </row>
    <row r="673" spans="1:6" s="132" customFormat="1" ht="12.75">
      <c r="A673" s="113" t="s">
        <v>239</v>
      </c>
      <c r="B673" s="336"/>
      <c r="C673" s="336"/>
      <c r="D673" s="336"/>
      <c r="E673" s="336"/>
      <c r="F673" s="335"/>
    </row>
    <row r="674" spans="1:6" s="132" customFormat="1" ht="12.75">
      <c r="A674" s="110" t="s">
        <v>240</v>
      </c>
      <c r="B674" s="333">
        <v>246</v>
      </c>
      <c r="C674" s="333">
        <v>61</v>
      </c>
      <c r="D674" s="333">
        <v>0</v>
      </c>
      <c r="E674" s="333">
        <v>35484</v>
      </c>
      <c r="F674" s="335">
        <v>7020</v>
      </c>
    </row>
    <row r="675" spans="1:6" s="132" customFormat="1" ht="12.75">
      <c r="A675" s="112" t="s">
        <v>241</v>
      </c>
      <c r="B675" s="333"/>
      <c r="C675" s="333"/>
      <c r="D675" s="333"/>
      <c r="E675" s="333"/>
      <c r="F675" s="335"/>
    </row>
    <row r="676" spans="1:6" s="132" customFormat="1" ht="12.75">
      <c r="A676" s="112" t="s">
        <v>242</v>
      </c>
      <c r="B676" s="333"/>
      <c r="C676" s="333"/>
      <c r="D676" s="333"/>
      <c r="E676" s="333"/>
      <c r="F676" s="335"/>
    </row>
    <row r="677" spans="1:6" s="132" customFormat="1" ht="12.75">
      <c r="A677" s="112" t="s">
        <v>243</v>
      </c>
      <c r="B677" s="333"/>
      <c r="C677" s="333"/>
      <c r="D677" s="333"/>
      <c r="E677" s="333"/>
      <c r="F677" s="335"/>
    </row>
    <row r="678" spans="1:6" s="132" customFormat="1" ht="12.75">
      <c r="A678" s="112" t="s">
        <v>244</v>
      </c>
      <c r="B678" s="333"/>
      <c r="C678" s="333"/>
      <c r="D678" s="333"/>
      <c r="E678" s="333"/>
      <c r="F678" s="335"/>
    </row>
    <row r="679" spans="1:6" s="132" customFormat="1" ht="12.75">
      <c r="A679" s="112" t="s">
        <v>245</v>
      </c>
      <c r="B679" s="333"/>
      <c r="C679" s="333"/>
      <c r="D679" s="333"/>
      <c r="E679" s="333"/>
      <c r="F679" s="335"/>
    </row>
    <row r="680" spans="1:6" s="132" customFormat="1" ht="12.75">
      <c r="A680" s="112" t="s">
        <v>246</v>
      </c>
      <c r="B680" s="333"/>
      <c r="C680" s="333"/>
      <c r="D680" s="333"/>
      <c r="E680" s="333"/>
      <c r="F680" s="335"/>
    </row>
    <row r="681" spans="1:6" s="132" customFormat="1" ht="12.75">
      <c r="A681" s="113" t="s">
        <v>247</v>
      </c>
      <c r="B681" s="333"/>
      <c r="C681" s="333"/>
      <c r="D681" s="333"/>
      <c r="E681" s="333"/>
      <c r="F681" s="335"/>
    </row>
    <row r="682" spans="1:6" s="132" customFormat="1" ht="12.75">
      <c r="A682" s="111" t="s">
        <v>656</v>
      </c>
      <c r="B682" s="120">
        <v>0</v>
      </c>
      <c r="C682" s="120">
        <v>0</v>
      </c>
      <c r="D682" s="120">
        <v>0</v>
      </c>
      <c r="E682" s="120">
        <v>0</v>
      </c>
      <c r="F682" s="116">
        <v>0</v>
      </c>
    </row>
    <row r="683" spans="1:6" s="132" customFormat="1" ht="12.75">
      <c r="A683" s="111" t="s">
        <v>248</v>
      </c>
      <c r="B683" s="120">
        <v>105</v>
      </c>
      <c r="C683" s="120">
        <v>104</v>
      </c>
      <c r="D683" s="120">
        <v>0</v>
      </c>
      <c r="E683" s="120">
        <v>9455</v>
      </c>
      <c r="F683" s="116">
        <v>1923</v>
      </c>
    </row>
    <row r="684" spans="1:6" s="132" customFormat="1" ht="12.75">
      <c r="A684" s="112" t="s">
        <v>249</v>
      </c>
      <c r="B684" s="333">
        <v>160</v>
      </c>
      <c r="C684" s="333">
        <v>39</v>
      </c>
      <c r="D684" s="333">
        <v>0</v>
      </c>
      <c r="E684" s="333">
        <v>25302</v>
      </c>
      <c r="F684" s="335">
        <v>4608</v>
      </c>
    </row>
    <row r="685" spans="1:6" s="132" customFormat="1" ht="12.75">
      <c r="A685" s="117" t="s">
        <v>250</v>
      </c>
      <c r="B685" s="333"/>
      <c r="C685" s="333"/>
      <c r="D685" s="333"/>
      <c r="E685" s="333"/>
      <c r="F685" s="335"/>
    </row>
    <row r="686" spans="1:6" s="132" customFormat="1" ht="12.75">
      <c r="A686" s="112" t="s">
        <v>251</v>
      </c>
      <c r="B686" s="333">
        <v>166</v>
      </c>
      <c r="C686" s="333">
        <v>86</v>
      </c>
      <c r="D686" s="333">
        <v>0</v>
      </c>
      <c r="E686" s="333">
        <v>23914</v>
      </c>
      <c r="F686" s="334">
        <v>4698</v>
      </c>
    </row>
    <row r="687" spans="1:6" s="132" customFormat="1" ht="12.75">
      <c r="A687" s="112" t="s">
        <v>252</v>
      </c>
      <c r="B687" s="333"/>
      <c r="C687" s="333"/>
      <c r="D687" s="333"/>
      <c r="E687" s="333"/>
      <c r="F687" s="334"/>
    </row>
    <row r="688" spans="1:6" s="132" customFormat="1" ht="12.75">
      <c r="A688" s="114" t="s">
        <v>253</v>
      </c>
      <c r="B688" s="333"/>
      <c r="C688" s="333"/>
      <c r="D688" s="333"/>
      <c r="E688" s="333"/>
      <c r="F688" s="334"/>
    </row>
    <row r="689" spans="1:6" s="132" customFormat="1" ht="12.75">
      <c r="A689" s="112" t="s">
        <v>254</v>
      </c>
      <c r="B689" s="333"/>
      <c r="C689" s="333"/>
      <c r="D689" s="333"/>
      <c r="E689" s="333"/>
      <c r="F689" s="334"/>
    </row>
    <row r="690" spans="1:6" s="132" customFormat="1" ht="12.75">
      <c r="A690" s="112" t="s">
        <v>255</v>
      </c>
      <c r="B690" s="333"/>
      <c r="C690" s="333"/>
      <c r="D690" s="333"/>
      <c r="E690" s="333"/>
      <c r="F690" s="334"/>
    </row>
    <row r="691" spans="1:6" s="132" customFormat="1" ht="12.75">
      <c r="A691" s="112" t="s">
        <v>256</v>
      </c>
      <c r="B691" s="333"/>
      <c r="C691" s="333"/>
      <c r="D691" s="333"/>
      <c r="E691" s="333"/>
      <c r="F691" s="334"/>
    </row>
    <row r="692" spans="1:6" s="132" customFormat="1" ht="12.75">
      <c r="A692" s="111" t="s">
        <v>257</v>
      </c>
      <c r="B692" s="120">
        <v>124</v>
      </c>
      <c r="C692" s="120">
        <v>122</v>
      </c>
      <c r="D692" s="120">
        <v>0</v>
      </c>
      <c r="E692" s="120">
        <v>19042</v>
      </c>
      <c r="F692" s="116">
        <v>3432</v>
      </c>
    </row>
    <row r="693" spans="1:6" s="132" customFormat="1" ht="12.75">
      <c r="A693" s="112" t="s">
        <v>258</v>
      </c>
      <c r="B693" s="333">
        <v>121</v>
      </c>
      <c r="C693" s="333">
        <v>0</v>
      </c>
      <c r="D693" s="333">
        <v>0</v>
      </c>
      <c r="E693" s="333">
        <v>17425</v>
      </c>
      <c r="F693" s="334">
        <v>3451</v>
      </c>
    </row>
    <row r="694" spans="1:6" s="132" customFormat="1" ht="12.75">
      <c r="A694" s="112" t="s">
        <v>259</v>
      </c>
      <c r="B694" s="333"/>
      <c r="C694" s="333"/>
      <c r="D694" s="333"/>
      <c r="E694" s="333"/>
      <c r="F694" s="334"/>
    </row>
    <row r="695" spans="1:6" s="132" customFormat="1" ht="12.75">
      <c r="A695" s="112" t="s">
        <v>260</v>
      </c>
      <c r="B695" s="333"/>
      <c r="C695" s="333"/>
      <c r="D695" s="333"/>
      <c r="E695" s="333"/>
      <c r="F695" s="334"/>
    </row>
    <row r="696" spans="1:6" s="132" customFormat="1" ht="12.75">
      <c r="A696" s="111" t="s">
        <v>261</v>
      </c>
      <c r="B696" s="120">
        <v>190</v>
      </c>
      <c r="C696" s="120">
        <v>0</v>
      </c>
      <c r="D696" s="120">
        <v>0</v>
      </c>
      <c r="E696" s="120">
        <v>27200</v>
      </c>
      <c r="F696" s="116">
        <v>5492</v>
      </c>
    </row>
    <row r="697" spans="1:6" s="132" customFormat="1" ht="12.75">
      <c r="A697" s="112" t="s">
        <v>262</v>
      </c>
      <c r="B697" s="120">
        <v>132</v>
      </c>
      <c r="C697" s="120">
        <v>0</v>
      </c>
      <c r="D697" s="120">
        <v>0</v>
      </c>
      <c r="E697" s="120">
        <v>19484</v>
      </c>
      <c r="F697" s="116">
        <v>3958</v>
      </c>
    </row>
    <row r="698" spans="1:6" s="132" customFormat="1" ht="12.75">
      <c r="A698" s="110" t="s">
        <v>263</v>
      </c>
      <c r="B698" s="333">
        <v>643</v>
      </c>
      <c r="C698" s="333">
        <v>336</v>
      </c>
      <c r="D698" s="333">
        <v>0</v>
      </c>
      <c r="E698" s="333">
        <v>87907</v>
      </c>
      <c r="F698" s="335">
        <v>17463</v>
      </c>
    </row>
    <row r="699" spans="1:6" s="132" customFormat="1" ht="12.75">
      <c r="A699" s="112" t="s">
        <v>264</v>
      </c>
      <c r="B699" s="333"/>
      <c r="C699" s="333"/>
      <c r="D699" s="333"/>
      <c r="E699" s="333"/>
      <c r="F699" s="335"/>
    </row>
    <row r="700" spans="1:6" s="132" customFormat="1" ht="12.75">
      <c r="A700" s="112" t="s">
        <v>265</v>
      </c>
      <c r="B700" s="333"/>
      <c r="C700" s="333"/>
      <c r="D700" s="333"/>
      <c r="E700" s="333"/>
      <c r="F700" s="335"/>
    </row>
    <row r="701" spans="1:6" s="132" customFormat="1" ht="12.75">
      <c r="A701" s="112" t="s">
        <v>266</v>
      </c>
      <c r="B701" s="333"/>
      <c r="C701" s="333"/>
      <c r="D701" s="333"/>
      <c r="E701" s="333"/>
      <c r="F701" s="335"/>
    </row>
    <row r="702" spans="1:6" s="132" customFormat="1" ht="12.75">
      <c r="A702" s="112" t="s">
        <v>267</v>
      </c>
      <c r="B702" s="333"/>
      <c r="C702" s="333"/>
      <c r="D702" s="333"/>
      <c r="E702" s="333"/>
      <c r="F702" s="335"/>
    </row>
    <row r="703" spans="1:6" s="132" customFormat="1" ht="12.75">
      <c r="A703" s="112" t="s">
        <v>268</v>
      </c>
      <c r="B703" s="333"/>
      <c r="C703" s="333"/>
      <c r="D703" s="333"/>
      <c r="E703" s="333"/>
      <c r="F703" s="335"/>
    </row>
    <row r="704" spans="1:6" s="132" customFormat="1" ht="12.75">
      <c r="A704" s="112" t="s">
        <v>269</v>
      </c>
      <c r="B704" s="333"/>
      <c r="C704" s="333"/>
      <c r="D704" s="333"/>
      <c r="E704" s="333"/>
      <c r="F704" s="335"/>
    </row>
    <row r="705" spans="1:6" s="132" customFormat="1" ht="12.75">
      <c r="A705" s="112" t="s">
        <v>270</v>
      </c>
      <c r="B705" s="333"/>
      <c r="C705" s="333"/>
      <c r="D705" s="333"/>
      <c r="E705" s="333"/>
      <c r="F705" s="335"/>
    </row>
    <row r="706" spans="1:6" s="132" customFormat="1" ht="12.75">
      <c r="A706" s="112" t="s">
        <v>271</v>
      </c>
      <c r="B706" s="333"/>
      <c r="C706" s="333"/>
      <c r="D706" s="333"/>
      <c r="E706" s="333"/>
      <c r="F706" s="335"/>
    </row>
    <row r="707" spans="1:6" s="132" customFormat="1" ht="12.75">
      <c r="A707" s="112" t="s">
        <v>272</v>
      </c>
      <c r="B707" s="333"/>
      <c r="C707" s="333"/>
      <c r="D707" s="333"/>
      <c r="E707" s="333"/>
      <c r="F707" s="335"/>
    </row>
    <row r="708" spans="1:6" s="132" customFormat="1" ht="12.75">
      <c r="A708" s="112" t="s">
        <v>273</v>
      </c>
      <c r="B708" s="333"/>
      <c r="C708" s="333"/>
      <c r="D708" s="333"/>
      <c r="E708" s="333"/>
      <c r="F708" s="335"/>
    </row>
    <row r="709" spans="1:6" s="132" customFormat="1" ht="12.75">
      <c r="A709" s="112" t="s">
        <v>274</v>
      </c>
      <c r="B709" s="333"/>
      <c r="C709" s="333"/>
      <c r="D709" s="333"/>
      <c r="E709" s="333"/>
      <c r="F709" s="335"/>
    </row>
    <row r="710" spans="1:6" s="132" customFormat="1" ht="12.75">
      <c r="A710" s="112" t="s">
        <v>275</v>
      </c>
      <c r="B710" s="333"/>
      <c r="C710" s="333"/>
      <c r="D710" s="333"/>
      <c r="E710" s="333"/>
      <c r="F710" s="335"/>
    </row>
    <row r="711" spans="1:6" s="132" customFormat="1" ht="12.75">
      <c r="A711" s="112" t="s">
        <v>276</v>
      </c>
      <c r="B711" s="333"/>
      <c r="C711" s="333"/>
      <c r="D711" s="333"/>
      <c r="E711" s="333"/>
      <c r="F711" s="335"/>
    </row>
    <row r="712" spans="1:6" s="132" customFormat="1" ht="12.75">
      <c r="A712" s="112" t="s">
        <v>277</v>
      </c>
      <c r="B712" s="333"/>
      <c r="C712" s="333"/>
      <c r="D712" s="333"/>
      <c r="E712" s="333"/>
      <c r="F712" s="335"/>
    </row>
    <row r="713" spans="1:6" s="132" customFormat="1" ht="12.75">
      <c r="A713" s="113" t="s">
        <v>278</v>
      </c>
      <c r="B713" s="333"/>
      <c r="C713" s="333"/>
      <c r="D713" s="333"/>
      <c r="E713" s="333"/>
      <c r="F713" s="335"/>
    </row>
    <row r="714" spans="1:6" s="132" customFormat="1" ht="12.75">
      <c r="A714" s="112" t="s">
        <v>279</v>
      </c>
      <c r="B714" s="336">
        <v>98</v>
      </c>
      <c r="C714" s="336">
        <v>0</v>
      </c>
      <c r="D714" s="336">
        <v>0</v>
      </c>
      <c r="E714" s="336">
        <v>12896</v>
      </c>
      <c r="F714" s="335">
        <v>2615</v>
      </c>
    </row>
    <row r="715" spans="1:6" s="132" customFormat="1" ht="12.75">
      <c r="A715" s="112" t="s">
        <v>280</v>
      </c>
      <c r="B715" s="336"/>
      <c r="C715" s="336"/>
      <c r="D715" s="336"/>
      <c r="E715" s="336"/>
      <c r="F715" s="335"/>
    </row>
    <row r="716" spans="1:6" s="132" customFormat="1" ht="12.75">
      <c r="A716" s="112" t="s">
        <v>281</v>
      </c>
      <c r="B716" s="336"/>
      <c r="C716" s="336"/>
      <c r="D716" s="336"/>
      <c r="E716" s="336"/>
      <c r="F716" s="335"/>
    </row>
    <row r="717" spans="1:6" s="132" customFormat="1" ht="12.75">
      <c r="A717" s="112" t="s">
        <v>282</v>
      </c>
      <c r="B717" s="336"/>
      <c r="C717" s="336"/>
      <c r="D717" s="336"/>
      <c r="E717" s="336"/>
      <c r="F717" s="335"/>
    </row>
    <row r="718" spans="1:6" s="132" customFormat="1" ht="12.75">
      <c r="A718" s="112" t="s">
        <v>283</v>
      </c>
      <c r="B718" s="336"/>
      <c r="C718" s="336"/>
      <c r="D718" s="336"/>
      <c r="E718" s="336"/>
      <c r="F718" s="335"/>
    </row>
    <row r="719" spans="1:6" s="132" customFormat="1" ht="12.75">
      <c r="A719" s="112" t="s">
        <v>284</v>
      </c>
      <c r="B719" s="336"/>
      <c r="C719" s="336"/>
      <c r="D719" s="336"/>
      <c r="E719" s="336"/>
      <c r="F719" s="335"/>
    </row>
    <row r="720" spans="1:6" s="132" customFormat="1" ht="12.75">
      <c r="A720" s="112" t="s">
        <v>285</v>
      </c>
      <c r="B720" s="336"/>
      <c r="C720" s="336"/>
      <c r="D720" s="336"/>
      <c r="E720" s="336"/>
      <c r="F720" s="335"/>
    </row>
    <row r="721" spans="1:6" s="132" customFormat="1" ht="12.75">
      <c r="A721" s="112" t="s">
        <v>286</v>
      </c>
      <c r="B721" s="336"/>
      <c r="C721" s="336"/>
      <c r="D721" s="336"/>
      <c r="E721" s="336"/>
      <c r="F721" s="335"/>
    </row>
    <row r="722" spans="1:6" s="132" customFormat="1" ht="12.75">
      <c r="A722" s="112" t="s">
        <v>287</v>
      </c>
      <c r="B722" s="336"/>
      <c r="C722" s="336"/>
      <c r="D722" s="336"/>
      <c r="E722" s="336"/>
      <c r="F722" s="335"/>
    </row>
    <row r="723" spans="1:6" s="132" customFormat="1" ht="12.75">
      <c r="A723" s="110" t="s">
        <v>288</v>
      </c>
      <c r="B723" s="333">
        <v>146</v>
      </c>
      <c r="C723" s="333">
        <v>50</v>
      </c>
      <c r="D723" s="333">
        <v>0</v>
      </c>
      <c r="E723" s="333">
        <v>18660</v>
      </c>
      <c r="F723" s="335">
        <v>3783</v>
      </c>
    </row>
    <row r="724" spans="1:6" s="132" customFormat="1" ht="12.75">
      <c r="A724" s="112" t="s">
        <v>289</v>
      </c>
      <c r="B724" s="333"/>
      <c r="C724" s="333"/>
      <c r="D724" s="333"/>
      <c r="E724" s="333"/>
      <c r="F724" s="335"/>
    </row>
    <row r="725" spans="1:6" s="132" customFormat="1" ht="12.75">
      <c r="A725" s="112" t="s">
        <v>290</v>
      </c>
      <c r="B725" s="333"/>
      <c r="C725" s="333"/>
      <c r="D725" s="333"/>
      <c r="E725" s="333"/>
      <c r="F725" s="335"/>
    </row>
    <row r="726" spans="1:6" s="132" customFormat="1" ht="12.75">
      <c r="A726" s="112" t="s">
        <v>291</v>
      </c>
      <c r="B726" s="333"/>
      <c r="C726" s="333"/>
      <c r="D726" s="333"/>
      <c r="E726" s="333"/>
      <c r="F726" s="335"/>
    </row>
    <row r="727" spans="1:6" s="132" customFormat="1" ht="12.75">
      <c r="A727" s="112" t="s">
        <v>292</v>
      </c>
      <c r="B727" s="333"/>
      <c r="C727" s="333"/>
      <c r="D727" s="333"/>
      <c r="E727" s="333"/>
      <c r="F727" s="335"/>
    </row>
    <row r="728" spans="1:6" s="132" customFormat="1" ht="12.75">
      <c r="A728" s="112" t="s">
        <v>293</v>
      </c>
      <c r="B728" s="333"/>
      <c r="C728" s="333"/>
      <c r="D728" s="333"/>
      <c r="E728" s="333"/>
      <c r="F728" s="335"/>
    </row>
    <row r="729" spans="1:6" s="132" customFormat="1" ht="12.75">
      <c r="A729" s="112" t="s">
        <v>294</v>
      </c>
      <c r="B729" s="333"/>
      <c r="C729" s="333"/>
      <c r="D729" s="333"/>
      <c r="E729" s="333"/>
      <c r="F729" s="335"/>
    </row>
    <row r="730" spans="1:6" s="132" customFormat="1" ht="12.75">
      <c r="A730" s="110" t="s">
        <v>295</v>
      </c>
      <c r="B730" s="333">
        <v>123</v>
      </c>
      <c r="C730" s="333">
        <v>26</v>
      </c>
      <c r="D730" s="333">
        <v>0</v>
      </c>
      <c r="E730" s="333">
        <v>16924</v>
      </c>
      <c r="F730" s="335">
        <v>3432</v>
      </c>
    </row>
    <row r="731" spans="1:6" s="132" customFormat="1" ht="12.75">
      <c r="A731" s="112" t="s">
        <v>296</v>
      </c>
      <c r="B731" s="333"/>
      <c r="C731" s="333"/>
      <c r="D731" s="333"/>
      <c r="E731" s="333"/>
      <c r="F731" s="335"/>
    </row>
    <row r="732" spans="1:6" s="132" customFormat="1" ht="12.75">
      <c r="A732" s="112" t="s">
        <v>297</v>
      </c>
      <c r="B732" s="333"/>
      <c r="C732" s="333"/>
      <c r="D732" s="333"/>
      <c r="E732" s="333"/>
      <c r="F732" s="335"/>
    </row>
    <row r="733" spans="1:6" s="132" customFormat="1" ht="12.75">
      <c r="A733" s="112" t="s">
        <v>298</v>
      </c>
      <c r="B733" s="333"/>
      <c r="C733" s="333"/>
      <c r="D733" s="333"/>
      <c r="E733" s="333"/>
      <c r="F733" s="335"/>
    </row>
    <row r="734" spans="1:6" s="132" customFormat="1" ht="12.75">
      <c r="A734" s="112" t="s">
        <v>299</v>
      </c>
      <c r="B734" s="333"/>
      <c r="C734" s="333"/>
      <c r="D734" s="333"/>
      <c r="E734" s="333"/>
      <c r="F734" s="335"/>
    </row>
    <row r="735" spans="1:6" s="132" customFormat="1" ht="12.75">
      <c r="A735" s="112" t="s">
        <v>300</v>
      </c>
      <c r="B735" s="333"/>
      <c r="C735" s="333"/>
      <c r="D735" s="333"/>
      <c r="E735" s="333"/>
      <c r="F735" s="335"/>
    </row>
    <row r="736" spans="1:6" s="132" customFormat="1" ht="12.75">
      <c r="A736" s="112" t="s">
        <v>301</v>
      </c>
      <c r="B736" s="333"/>
      <c r="C736" s="333"/>
      <c r="D736" s="333"/>
      <c r="E736" s="333"/>
      <c r="F736" s="335"/>
    </row>
    <row r="737" spans="1:6" s="132" customFormat="1" ht="12.75">
      <c r="A737" s="112" t="s">
        <v>302</v>
      </c>
      <c r="B737" s="333"/>
      <c r="C737" s="333"/>
      <c r="D737" s="333"/>
      <c r="E737" s="333"/>
      <c r="F737" s="335"/>
    </row>
    <row r="738" spans="1:6" s="132" customFormat="1" ht="12.75">
      <c r="A738" s="112" t="s">
        <v>303</v>
      </c>
      <c r="B738" s="333"/>
      <c r="C738" s="333"/>
      <c r="D738" s="333"/>
      <c r="E738" s="333"/>
      <c r="F738" s="335"/>
    </row>
    <row r="739" spans="1:6" s="132" customFormat="1" ht="12.75">
      <c r="A739" s="112" t="s">
        <v>304</v>
      </c>
      <c r="B739" s="333"/>
      <c r="C739" s="333"/>
      <c r="D739" s="333"/>
      <c r="E739" s="333"/>
      <c r="F739" s="335"/>
    </row>
    <row r="740" spans="1:6" s="132" customFormat="1" ht="12.75">
      <c r="A740" s="112" t="s">
        <v>305</v>
      </c>
      <c r="B740" s="333"/>
      <c r="C740" s="333"/>
      <c r="D740" s="333"/>
      <c r="E740" s="333"/>
      <c r="F740" s="335"/>
    </row>
    <row r="741" spans="1:6" s="132" customFormat="1" ht="12.75">
      <c r="A741" s="110" t="s">
        <v>306</v>
      </c>
      <c r="B741" s="333">
        <v>74</v>
      </c>
      <c r="C741" s="333">
        <v>73</v>
      </c>
      <c r="D741" s="333">
        <v>0</v>
      </c>
      <c r="E741" s="333">
        <v>9723</v>
      </c>
      <c r="F741" s="335">
        <v>1954</v>
      </c>
    </row>
    <row r="742" spans="1:6" s="132" customFormat="1" ht="12.75">
      <c r="A742" s="112" t="s">
        <v>307</v>
      </c>
      <c r="B742" s="333"/>
      <c r="C742" s="333"/>
      <c r="D742" s="333"/>
      <c r="E742" s="333"/>
      <c r="F742" s="335"/>
    </row>
    <row r="743" spans="1:6" s="132" customFormat="1" ht="12.75">
      <c r="A743" s="112" t="s">
        <v>308</v>
      </c>
      <c r="B743" s="333"/>
      <c r="C743" s="333"/>
      <c r="D743" s="333"/>
      <c r="E743" s="333"/>
      <c r="F743" s="335"/>
    </row>
    <row r="744" spans="1:6" s="132" customFormat="1" ht="12.75">
      <c r="A744" s="112" t="s">
        <v>309</v>
      </c>
      <c r="B744" s="333"/>
      <c r="C744" s="333"/>
      <c r="D744" s="333"/>
      <c r="E744" s="333"/>
      <c r="F744" s="335"/>
    </row>
    <row r="745" spans="1:6" s="132" customFormat="1" ht="12.75">
      <c r="A745" s="110" t="s">
        <v>310</v>
      </c>
      <c r="B745" s="333">
        <v>681</v>
      </c>
      <c r="C745" s="333">
        <v>309</v>
      </c>
      <c r="D745" s="333">
        <v>0</v>
      </c>
      <c r="E745" s="333">
        <v>98867</v>
      </c>
      <c r="F745" s="335">
        <v>18744</v>
      </c>
    </row>
    <row r="746" spans="1:6" s="132" customFormat="1" ht="12.75">
      <c r="A746" s="112" t="s">
        <v>311</v>
      </c>
      <c r="B746" s="333"/>
      <c r="C746" s="333"/>
      <c r="D746" s="333"/>
      <c r="E746" s="333"/>
      <c r="F746" s="335"/>
    </row>
    <row r="747" spans="1:6" s="132" customFormat="1" ht="12.75">
      <c r="A747" s="112" t="s">
        <v>312</v>
      </c>
      <c r="B747" s="333"/>
      <c r="C747" s="333"/>
      <c r="D747" s="333"/>
      <c r="E747" s="333"/>
      <c r="F747" s="335"/>
    </row>
    <row r="748" spans="1:6" s="132" customFormat="1" ht="12.75">
      <c r="A748" s="112" t="s">
        <v>313</v>
      </c>
      <c r="B748" s="333"/>
      <c r="C748" s="333"/>
      <c r="D748" s="333"/>
      <c r="E748" s="333"/>
      <c r="F748" s="335"/>
    </row>
    <row r="749" spans="1:6" s="132" customFormat="1" ht="12.75">
      <c r="A749" s="112" t="s">
        <v>314</v>
      </c>
      <c r="B749" s="333"/>
      <c r="C749" s="333"/>
      <c r="D749" s="333"/>
      <c r="E749" s="333"/>
      <c r="F749" s="335"/>
    </row>
    <row r="750" spans="1:6" s="132" customFormat="1" ht="12.75">
      <c r="A750" s="112" t="s">
        <v>315</v>
      </c>
      <c r="B750" s="333"/>
      <c r="C750" s="333"/>
      <c r="D750" s="333"/>
      <c r="E750" s="333"/>
      <c r="F750" s="335"/>
    </row>
    <row r="751" spans="1:6" s="132" customFormat="1" ht="12.75">
      <c r="A751" s="112" t="s">
        <v>316</v>
      </c>
      <c r="B751" s="333"/>
      <c r="C751" s="333"/>
      <c r="D751" s="333"/>
      <c r="E751" s="333"/>
      <c r="F751" s="335"/>
    </row>
    <row r="752" spans="1:6" s="132" customFormat="1" ht="12.75">
      <c r="A752" s="112" t="s">
        <v>317</v>
      </c>
      <c r="B752" s="333"/>
      <c r="C752" s="333"/>
      <c r="D752" s="333"/>
      <c r="E752" s="333"/>
      <c r="F752" s="335"/>
    </row>
    <row r="753" spans="1:6" s="132" customFormat="1" ht="12.75">
      <c r="A753" s="112" t="s">
        <v>318</v>
      </c>
      <c r="B753" s="333"/>
      <c r="C753" s="333"/>
      <c r="D753" s="333"/>
      <c r="E753" s="333"/>
      <c r="F753" s="335"/>
    </row>
    <row r="754" spans="1:6" s="132" customFormat="1" ht="12.75">
      <c r="A754" s="112" t="s">
        <v>319</v>
      </c>
      <c r="B754" s="333"/>
      <c r="C754" s="333"/>
      <c r="D754" s="333"/>
      <c r="E754" s="333"/>
      <c r="F754" s="335"/>
    </row>
    <row r="755" spans="1:6" s="132" customFormat="1" ht="12.75">
      <c r="A755" s="112" t="s">
        <v>320</v>
      </c>
      <c r="B755" s="333"/>
      <c r="C755" s="333"/>
      <c r="D755" s="333"/>
      <c r="E755" s="333"/>
      <c r="F755" s="335"/>
    </row>
    <row r="756" spans="1:6" s="132" customFormat="1" ht="12.75">
      <c r="A756" s="112" t="s">
        <v>321</v>
      </c>
      <c r="B756" s="333"/>
      <c r="C756" s="333"/>
      <c r="D756" s="333"/>
      <c r="E756" s="333"/>
      <c r="F756" s="335"/>
    </row>
    <row r="757" spans="1:6" s="132" customFormat="1" ht="12.75">
      <c r="A757" s="112" t="s">
        <v>322</v>
      </c>
      <c r="B757" s="333"/>
      <c r="C757" s="333"/>
      <c r="D757" s="333"/>
      <c r="E757" s="333"/>
      <c r="F757" s="335"/>
    </row>
    <row r="758" spans="1:6" s="132" customFormat="1" ht="12.75">
      <c r="A758" s="112" t="s">
        <v>323</v>
      </c>
      <c r="B758" s="333"/>
      <c r="C758" s="333"/>
      <c r="D758" s="333"/>
      <c r="E758" s="333"/>
      <c r="F758" s="335"/>
    </row>
    <row r="759" spans="1:6" s="132" customFormat="1" ht="12.75">
      <c r="A759" s="112" t="s">
        <v>324</v>
      </c>
      <c r="B759" s="333"/>
      <c r="C759" s="333"/>
      <c r="D759" s="333"/>
      <c r="E759" s="333"/>
      <c r="F759" s="335"/>
    </row>
    <row r="760" spans="1:6" s="132" customFormat="1" ht="12.75">
      <c r="A760" s="112" t="s">
        <v>325</v>
      </c>
      <c r="B760" s="333"/>
      <c r="C760" s="333"/>
      <c r="D760" s="333"/>
      <c r="E760" s="333"/>
      <c r="F760" s="335"/>
    </row>
    <row r="761" spans="1:6" s="132" customFormat="1" ht="12.75">
      <c r="A761" s="112" t="s">
        <v>326</v>
      </c>
      <c r="B761" s="333"/>
      <c r="C761" s="333"/>
      <c r="D761" s="333"/>
      <c r="E761" s="333"/>
      <c r="F761" s="335"/>
    </row>
    <row r="762" spans="1:6" s="132" customFormat="1" ht="12.75">
      <c r="A762" s="112" t="s">
        <v>327</v>
      </c>
      <c r="B762" s="333"/>
      <c r="C762" s="333"/>
      <c r="D762" s="333"/>
      <c r="E762" s="333"/>
      <c r="F762" s="335"/>
    </row>
    <row r="763" spans="1:6" s="132" customFormat="1" ht="12.75">
      <c r="A763" s="110" t="s">
        <v>328</v>
      </c>
      <c r="B763" s="333">
        <v>659</v>
      </c>
      <c r="C763" s="333">
        <v>163</v>
      </c>
      <c r="D763" s="333">
        <v>0</v>
      </c>
      <c r="E763" s="333">
        <v>86682</v>
      </c>
      <c r="F763" s="334">
        <v>17363</v>
      </c>
    </row>
    <row r="764" spans="1:6" s="132" customFormat="1" ht="12.75">
      <c r="A764" s="112" t="s">
        <v>329</v>
      </c>
      <c r="B764" s="333"/>
      <c r="C764" s="333"/>
      <c r="D764" s="333"/>
      <c r="E764" s="333"/>
      <c r="F764" s="334"/>
    </row>
    <row r="765" spans="1:6" s="132" customFormat="1" ht="12.75">
      <c r="A765" s="112" t="s">
        <v>330</v>
      </c>
      <c r="B765" s="333"/>
      <c r="C765" s="333"/>
      <c r="D765" s="333"/>
      <c r="E765" s="333"/>
      <c r="F765" s="334"/>
    </row>
    <row r="766" spans="1:6" s="132" customFormat="1" ht="12.75">
      <c r="A766" s="112" t="s">
        <v>331</v>
      </c>
      <c r="B766" s="333"/>
      <c r="C766" s="333"/>
      <c r="D766" s="333"/>
      <c r="E766" s="333"/>
      <c r="F766" s="334"/>
    </row>
    <row r="767" spans="1:6" s="132" customFormat="1" ht="12.75">
      <c r="A767" s="112" t="s">
        <v>332</v>
      </c>
      <c r="B767" s="333"/>
      <c r="C767" s="333"/>
      <c r="D767" s="333"/>
      <c r="E767" s="333"/>
      <c r="F767" s="334"/>
    </row>
    <row r="768" spans="1:6" s="132" customFormat="1" ht="12.75">
      <c r="A768" s="112" t="s">
        <v>335</v>
      </c>
      <c r="B768" s="333"/>
      <c r="C768" s="333"/>
      <c r="D768" s="333"/>
      <c r="E768" s="333"/>
      <c r="F768" s="334"/>
    </row>
    <row r="769" spans="1:6" s="132" customFormat="1" ht="12.75">
      <c r="A769" s="112" t="s">
        <v>333</v>
      </c>
      <c r="B769" s="333"/>
      <c r="C769" s="333"/>
      <c r="D769" s="333"/>
      <c r="E769" s="333"/>
      <c r="F769" s="334"/>
    </row>
    <row r="770" spans="1:6" s="132" customFormat="1" ht="12.75">
      <c r="A770" s="112" t="s">
        <v>334</v>
      </c>
      <c r="B770" s="333"/>
      <c r="C770" s="333"/>
      <c r="D770" s="333"/>
      <c r="E770" s="333"/>
      <c r="F770" s="334"/>
    </row>
    <row r="771" spans="1:6" s="132" customFormat="1" ht="12.75">
      <c r="A771" s="112" t="s">
        <v>336</v>
      </c>
      <c r="B771" s="333"/>
      <c r="C771" s="333"/>
      <c r="D771" s="333"/>
      <c r="E771" s="333"/>
      <c r="F771" s="334"/>
    </row>
    <row r="772" spans="1:6" s="132" customFormat="1" ht="12.75">
      <c r="A772" s="112" t="s">
        <v>337</v>
      </c>
      <c r="B772" s="333"/>
      <c r="C772" s="333"/>
      <c r="D772" s="333"/>
      <c r="E772" s="333"/>
      <c r="F772" s="334"/>
    </row>
    <row r="773" spans="1:6" s="132" customFormat="1" ht="12.75">
      <c r="A773" s="112" t="s">
        <v>338</v>
      </c>
      <c r="B773" s="333"/>
      <c r="C773" s="333"/>
      <c r="D773" s="333"/>
      <c r="E773" s="333"/>
      <c r="F773" s="334"/>
    </row>
    <row r="774" spans="1:6" s="132" customFormat="1" ht="12.75">
      <c r="A774" s="112" t="s">
        <v>339</v>
      </c>
      <c r="B774" s="333"/>
      <c r="C774" s="333"/>
      <c r="D774" s="333"/>
      <c r="E774" s="333"/>
      <c r="F774" s="334"/>
    </row>
    <row r="775" spans="1:6" s="132" customFormat="1" ht="12.75">
      <c r="A775" s="112" t="s">
        <v>340</v>
      </c>
      <c r="B775" s="333"/>
      <c r="C775" s="333"/>
      <c r="D775" s="333"/>
      <c r="E775" s="333"/>
      <c r="F775" s="334"/>
    </row>
    <row r="776" spans="1:6" s="132" customFormat="1" ht="12.75">
      <c r="A776" s="112" t="s">
        <v>341</v>
      </c>
      <c r="B776" s="333"/>
      <c r="C776" s="333"/>
      <c r="D776" s="333"/>
      <c r="E776" s="333"/>
      <c r="F776" s="334"/>
    </row>
    <row r="777" spans="1:6" s="132" customFormat="1" ht="12.75">
      <c r="A777" s="112" t="s">
        <v>342</v>
      </c>
      <c r="B777" s="333"/>
      <c r="C777" s="333"/>
      <c r="D777" s="333"/>
      <c r="E777" s="333"/>
      <c r="F777" s="334"/>
    </row>
    <row r="778" spans="1:6" s="132" customFormat="1" ht="12.75">
      <c r="A778" s="112" t="s">
        <v>343</v>
      </c>
      <c r="B778" s="333"/>
      <c r="C778" s="333"/>
      <c r="D778" s="333"/>
      <c r="E778" s="333"/>
      <c r="F778" s="334"/>
    </row>
    <row r="779" spans="1:6" s="132" customFormat="1" ht="12.75">
      <c r="A779" s="112" t="s">
        <v>344</v>
      </c>
      <c r="B779" s="333"/>
      <c r="C779" s="333"/>
      <c r="D779" s="333"/>
      <c r="E779" s="333"/>
      <c r="F779" s="334"/>
    </row>
    <row r="780" spans="1:6" s="132" customFormat="1" ht="12.75">
      <c r="A780" s="112" t="s">
        <v>345</v>
      </c>
      <c r="B780" s="333"/>
      <c r="C780" s="333"/>
      <c r="D780" s="333"/>
      <c r="E780" s="333"/>
      <c r="F780" s="334"/>
    </row>
    <row r="781" spans="1:6" s="132" customFormat="1" ht="12.75">
      <c r="A781" s="112" t="s">
        <v>346</v>
      </c>
      <c r="B781" s="333"/>
      <c r="C781" s="333"/>
      <c r="D781" s="333"/>
      <c r="E781" s="333"/>
      <c r="F781" s="334"/>
    </row>
    <row r="782" spans="1:6" s="132" customFormat="1" ht="12.75">
      <c r="A782" s="112" t="s">
        <v>347</v>
      </c>
      <c r="B782" s="333"/>
      <c r="C782" s="333"/>
      <c r="D782" s="333"/>
      <c r="E782" s="333"/>
      <c r="F782" s="334"/>
    </row>
    <row r="783" spans="1:6" s="132" customFormat="1" ht="12.75">
      <c r="A783" s="112" t="s">
        <v>348</v>
      </c>
      <c r="B783" s="333"/>
      <c r="C783" s="333"/>
      <c r="D783" s="333"/>
      <c r="E783" s="333"/>
      <c r="F783" s="334"/>
    </row>
    <row r="784" spans="1:6" s="132" customFormat="1" ht="12.75">
      <c r="A784" s="112" t="s">
        <v>349</v>
      </c>
      <c r="B784" s="333"/>
      <c r="C784" s="333"/>
      <c r="D784" s="333"/>
      <c r="E784" s="333"/>
      <c r="F784" s="334"/>
    </row>
    <row r="785" spans="1:6" s="132" customFormat="1" ht="12.75">
      <c r="A785" s="112" t="s">
        <v>350</v>
      </c>
      <c r="B785" s="333"/>
      <c r="C785" s="333"/>
      <c r="D785" s="333"/>
      <c r="E785" s="333"/>
      <c r="F785" s="334"/>
    </row>
    <row r="786" spans="1:6" s="132" customFormat="1" ht="12.75">
      <c r="A786" s="110" t="s">
        <v>351</v>
      </c>
      <c r="B786" s="333">
        <v>0</v>
      </c>
      <c r="C786" s="333">
        <v>0</v>
      </c>
      <c r="D786" s="333">
        <v>0</v>
      </c>
      <c r="E786" s="333">
        <v>0</v>
      </c>
      <c r="F786" s="335">
        <v>0</v>
      </c>
    </row>
    <row r="787" spans="1:6" s="132" customFormat="1" ht="12.75">
      <c r="A787" s="112" t="s">
        <v>352</v>
      </c>
      <c r="B787" s="333"/>
      <c r="C787" s="333"/>
      <c r="D787" s="333"/>
      <c r="E787" s="333"/>
      <c r="F787" s="335"/>
    </row>
    <row r="788" spans="1:6" s="132" customFormat="1" ht="12.75">
      <c r="A788" s="110" t="s">
        <v>353</v>
      </c>
      <c r="B788" s="120">
        <v>106</v>
      </c>
      <c r="C788" s="120">
        <v>0</v>
      </c>
      <c r="D788" s="120">
        <v>0</v>
      </c>
      <c r="E788" s="120">
        <v>15204</v>
      </c>
      <c r="F788" s="116">
        <v>3080</v>
      </c>
    </row>
    <row r="789" spans="1:6" s="132" customFormat="1" ht="12.75">
      <c r="A789" s="110" t="s">
        <v>354</v>
      </c>
      <c r="B789" s="120">
        <v>107</v>
      </c>
      <c r="C789" s="120">
        <v>0</v>
      </c>
      <c r="D789" s="120">
        <v>0</v>
      </c>
      <c r="E789" s="120">
        <v>15210</v>
      </c>
      <c r="F789" s="116">
        <v>3088</v>
      </c>
    </row>
    <row r="790" spans="1:6" s="132" customFormat="1" ht="12.75">
      <c r="A790" s="110" t="s">
        <v>355</v>
      </c>
      <c r="B790" s="333">
        <v>699</v>
      </c>
      <c r="C790" s="333">
        <v>30</v>
      </c>
      <c r="D790" s="333">
        <v>0</v>
      </c>
      <c r="E790" s="333">
        <v>94591</v>
      </c>
      <c r="F790" s="334">
        <v>19099</v>
      </c>
    </row>
    <row r="791" spans="1:6" s="132" customFormat="1" ht="12.75">
      <c r="A791" s="112" t="s">
        <v>356</v>
      </c>
      <c r="B791" s="333"/>
      <c r="C791" s="333"/>
      <c r="D791" s="333"/>
      <c r="E791" s="333"/>
      <c r="F791" s="334"/>
    </row>
    <row r="792" spans="1:6" s="132" customFormat="1" ht="12.75">
      <c r="A792" s="112" t="s">
        <v>357</v>
      </c>
      <c r="B792" s="333"/>
      <c r="C792" s="333"/>
      <c r="D792" s="333"/>
      <c r="E792" s="333"/>
      <c r="F792" s="334"/>
    </row>
    <row r="793" spans="1:6" s="132" customFormat="1" ht="12.75">
      <c r="A793" s="112" t="s">
        <v>358</v>
      </c>
      <c r="B793" s="333"/>
      <c r="C793" s="333"/>
      <c r="D793" s="333"/>
      <c r="E793" s="333"/>
      <c r="F793" s="334"/>
    </row>
    <row r="794" spans="1:6" s="132" customFormat="1" ht="12.75">
      <c r="A794" s="112" t="s">
        <v>359</v>
      </c>
      <c r="B794" s="333"/>
      <c r="C794" s="333"/>
      <c r="D794" s="333"/>
      <c r="E794" s="333"/>
      <c r="F794" s="334"/>
    </row>
    <row r="795" spans="1:6" s="132" customFormat="1" ht="12.75">
      <c r="A795" s="112" t="s">
        <v>360</v>
      </c>
      <c r="B795" s="333"/>
      <c r="C795" s="333"/>
      <c r="D795" s="333"/>
      <c r="E795" s="333"/>
      <c r="F795" s="334"/>
    </row>
    <row r="796" spans="1:6" s="132" customFormat="1" ht="12.75">
      <c r="A796" s="112" t="s">
        <v>361</v>
      </c>
      <c r="B796" s="333"/>
      <c r="C796" s="333"/>
      <c r="D796" s="333"/>
      <c r="E796" s="333"/>
      <c r="F796" s="334"/>
    </row>
    <row r="797" spans="1:6" s="132" customFormat="1" ht="12.75">
      <c r="A797" s="112" t="s">
        <v>362</v>
      </c>
      <c r="B797" s="333"/>
      <c r="C797" s="333"/>
      <c r="D797" s="333"/>
      <c r="E797" s="333"/>
      <c r="F797" s="334"/>
    </row>
    <row r="798" spans="1:6" s="132" customFormat="1" ht="12.75">
      <c r="A798" s="112" t="s">
        <v>363</v>
      </c>
      <c r="B798" s="333"/>
      <c r="C798" s="333"/>
      <c r="D798" s="333"/>
      <c r="E798" s="333"/>
      <c r="F798" s="334"/>
    </row>
    <row r="799" spans="1:6" s="132" customFormat="1" ht="12.75">
      <c r="A799" s="112" t="s">
        <v>364</v>
      </c>
      <c r="B799" s="333"/>
      <c r="C799" s="333"/>
      <c r="D799" s="333"/>
      <c r="E799" s="333"/>
      <c r="F799" s="334"/>
    </row>
    <row r="800" spans="1:6" s="132" customFormat="1" ht="12.75">
      <c r="A800" s="112" t="s">
        <v>365</v>
      </c>
      <c r="B800" s="333"/>
      <c r="C800" s="333"/>
      <c r="D800" s="333"/>
      <c r="E800" s="333"/>
      <c r="F800" s="334"/>
    </row>
    <row r="801" spans="1:6" s="132" customFormat="1" ht="12.75">
      <c r="A801" s="112" t="s">
        <v>366</v>
      </c>
      <c r="B801" s="333"/>
      <c r="C801" s="333"/>
      <c r="D801" s="333"/>
      <c r="E801" s="333"/>
      <c r="F801" s="334"/>
    </row>
    <row r="802" spans="1:6" s="132" customFormat="1" ht="12.75">
      <c r="A802" s="112" t="s">
        <v>367</v>
      </c>
      <c r="B802" s="333"/>
      <c r="C802" s="333"/>
      <c r="D802" s="333"/>
      <c r="E802" s="333"/>
      <c r="F802" s="334"/>
    </row>
    <row r="803" spans="1:6" s="132" customFormat="1" ht="12.75">
      <c r="A803" s="112" t="s">
        <v>368</v>
      </c>
      <c r="B803" s="333"/>
      <c r="C803" s="333"/>
      <c r="D803" s="333"/>
      <c r="E803" s="333"/>
      <c r="F803" s="334"/>
    </row>
    <row r="804" spans="1:6" s="132" customFormat="1" ht="12.75">
      <c r="A804" s="112" t="s">
        <v>369</v>
      </c>
      <c r="B804" s="333"/>
      <c r="C804" s="333"/>
      <c r="D804" s="333"/>
      <c r="E804" s="333"/>
      <c r="F804" s="334"/>
    </row>
    <row r="805" spans="1:6" s="132" customFormat="1" ht="12.75">
      <c r="A805" s="112" t="s">
        <v>370</v>
      </c>
      <c r="B805" s="333"/>
      <c r="C805" s="333"/>
      <c r="D805" s="333"/>
      <c r="E805" s="333"/>
      <c r="F805" s="334"/>
    </row>
    <row r="806" spans="1:6" s="132" customFormat="1" ht="12.75">
      <c r="A806" s="112" t="s">
        <v>371</v>
      </c>
      <c r="B806" s="333"/>
      <c r="C806" s="333"/>
      <c r="D806" s="333"/>
      <c r="E806" s="333"/>
      <c r="F806" s="334"/>
    </row>
    <row r="807" spans="1:6" s="132" customFormat="1" ht="12.75">
      <c r="A807" s="112" t="s">
        <v>372</v>
      </c>
      <c r="B807" s="333"/>
      <c r="C807" s="333"/>
      <c r="D807" s="333"/>
      <c r="E807" s="333"/>
      <c r="F807" s="334"/>
    </row>
    <row r="808" spans="1:6" s="132" customFormat="1" ht="12.75">
      <c r="A808" s="112" t="s">
        <v>373</v>
      </c>
      <c r="B808" s="333"/>
      <c r="C808" s="333"/>
      <c r="D808" s="333"/>
      <c r="E808" s="333"/>
      <c r="F808" s="334"/>
    </row>
    <row r="809" spans="1:6" s="132" customFormat="1" ht="12.75">
      <c r="A809" s="112" t="s">
        <v>374</v>
      </c>
      <c r="B809" s="333"/>
      <c r="C809" s="333"/>
      <c r="D809" s="333"/>
      <c r="E809" s="333"/>
      <c r="F809" s="334"/>
    </row>
    <row r="810" spans="1:6" s="132" customFormat="1" ht="12.75">
      <c r="A810" s="112" t="s">
        <v>375</v>
      </c>
      <c r="B810" s="333"/>
      <c r="C810" s="333"/>
      <c r="D810" s="333"/>
      <c r="E810" s="333"/>
      <c r="F810" s="334"/>
    </row>
    <row r="811" spans="1:6" s="132" customFormat="1" ht="12.75">
      <c r="A811" s="112" t="s">
        <v>376</v>
      </c>
      <c r="B811" s="333"/>
      <c r="C811" s="333"/>
      <c r="D811" s="333"/>
      <c r="E811" s="333"/>
      <c r="F811" s="334"/>
    </row>
    <row r="812" spans="1:6" s="132" customFormat="1" ht="12.75">
      <c r="A812" s="110" t="s">
        <v>377</v>
      </c>
      <c r="B812" s="120">
        <v>0</v>
      </c>
      <c r="C812" s="120">
        <v>0</v>
      </c>
      <c r="D812" s="120">
        <v>0</v>
      </c>
      <c r="E812" s="120">
        <v>0</v>
      </c>
      <c r="F812" s="116">
        <v>0</v>
      </c>
    </row>
    <row r="813" spans="1:6" s="132" customFormat="1" ht="12.75">
      <c r="A813" s="110" t="s">
        <v>378</v>
      </c>
      <c r="B813" s="333">
        <v>63</v>
      </c>
      <c r="C813" s="333">
        <v>31</v>
      </c>
      <c r="D813" s="333">
        <v>0</v>
      </c>
      <c r="E813" s="333">
        <v>8233</v>
      </c>
      <c r="F813" s="335">
        <v>1599</v>
      </c>
    </row>
    <row r="814" spans="1:6" s="132" customFormat="1" ht="12.75">
      <c r="A814" s="112" t="s">
        <v>379</v>
      </c>
      <c r="B814" s="333"/>
      <c r="C814" s="333"/>
      <c r="D814" s="333"/>
      <c r="E814" s="333"/>
      <c r="F814" s="335"/>
    </row>
    <row r="815" spans="1:6" s="132" customFormat="1" ht="12.75">
      <c r="A815" s="112" t="s">
        <v>380</v>
      </c>
      <c r="B815" s="333"/>
      <c r="C815" s="333"/>
      <c r="D815" s="333"/>
      <c r="E815" s="333"/>
      <c r="F815" s="335"/>
    </row>
    <row r="816" spans="1:6" s="132" customFormat="1" ht="12.75">
      <c r="A816" s="110" t="s">
        <v>381</v>
      </c>
      <c r="B816" s="333">
        <v>67</v>
      </c>
      <c r="C816" s="333">
        <v>0</v>
      </c>
      <c r="D816" s="333">
        <v>0</v>
      </c>
      <c r="E816" s="333">
        <v>8115</v>
      </c>
      <c r="F816" s="335">
        <v>1620</v>
      </c>
    </row>
    <row r="817" spans="1:6" s="132" customFormat="1" ht="12.75">
      <c r="A817" s="112" t="s">
        <v>382</v>
      </c>
      <c r="B817" s="333"/>
      <c r="C817" s="333"/>
      <c r="D817" s="333"/>
      <c r="E817" s="333"/>
      <c r="F817" s="335"/>
    </row>
    <row r="818" spans="1:6" s="132" customFormat="1" ht="12.75">
      <c r="A818" s="112" t="s">
        <v>383</v>
      </c>
      <c r="B818" s="333"/>
      <c r="C818" s="333"/>
      <c r="D818" s="333"/>
      <c r="E818" s="333"/>
      <c r="F818" s="335"/>
    </row>
    <row r="819" spans="1:6" s="132" customFormat="1" ht="12.75">
      <c r="A819" s="110" t="s">
        <v>384</v>
      </c>
      <c r="B819" s="336">
        <v>72</v>
      </c>
      <c r="C819" s="336">
        <v>0</v>
      </c>
      <c r="D819" s="336">
        <v>0</v>
      </c>
      <c r="E819" s="336">
        <v>8901</v>
      </c>
      <c r="F819" s="335">
        <v>1646</v>
      </c>
    </row>
    <row r="820" spans="1:6" s="132" customFormat="1" ht="12.75">
      <c r="A820" s="112" t="s">
        <v>385</v>
      </c>
      <c r="B820" s="336"/>
      <c r="C820" s="336"/>
      <c r="D820" s="336"/>
      <c r="E820" s="336"/>
      <c r="F820" s="335"/>
    </row>
    <row r="821" spans="1:6" s="132" customFormat="1" ht="12.75">
      <c r="A821" s="112" t="s">
        <v>386</v>
      </c>
      <c r="B821" s="336"/>
      <c r="C821" s="336"/>
      <c r="D821" s="336"/>
      <c r="E821" s="336"/>
      <c r="F821" s="335"/>
    </row>
    <row r="822" spans="1:6" s="132" customFormat="1" ht="12.75">
      <c r="A822" s="110" t="s">
        <v>387</v>
      </c>
      <c r="B822" s="336">
        <v>65</v>
      </c>
      <c r="C822" s="336">
        <v>0</v>
      </c>
      <c r="D822" s="336">
        <v>0</v>
      </c>
      <c r="E822" s="336">
        <v>8318</v>
      </c>
      <c r="F822" s="335">
        <v>1605</v>
      </c>
    </row>
    <row r="823" spans="1:6" s="132" customFormat="1" ht="12.75">
      <c r="A823" s="112" t="s">
        <v>388</v>
      </c>
      <c r="B823" s="336"/>
      <c r="C823" s="336"/>
      <c r="D823" s="336"/>
      <c r="E823" s="336"/>
      <c r="F823" s="335"/>
    </row>
    <row r="824" spans="1:6" s="132" customFormat="1" ht="12.75">
      <c r="A824" s="112" t="s">
        <v>389</v>
      </c>
      <c r="B824" s="336"/>
      <c r="C824" s="336"/>
      <c r="D824" s="336"/>
      <c r="E824" s="336"/>
      <c r="F824" s="335"/>
    </row>
    <row r="825" spans="1:6" s="132" customFormat="1" ht="12.75">
      <c r="A825" s="110" t="s">
        <v>390</v>
      </c>
      <c r="B825" s="336">
        <v>70</v>
      </c>
      <c r="C825" s="336">
        <v>0</v>
      </c>
      <c r="D825" s="336">
        <v>0</v>
      </c>
      <c r="E825" s="336">
        <v>8417</v>
      </c>
      <c r="F825" s="335">
        <v>1633</v>
      </c>
    </row>
    <row r="826" spans="1:6" s="132" customFormat="1" ht="12.75">
      <c r="A826" s="112" t="s">
        <v>391</v>
      </c>
      <c r="B826" s="336"/>
      <c r="C826" s="336"/>
      <c r="D826" s="336"/>
      <c r="E826" s="336"/>
      <c r="F826" s="335"/>
    </row>
    <row r="827" spans="1:6" s="132" customFormat="1" ht="12.75">
      <c r="A827" s="112" t="s">
        <v>392</v>
      </c>
      <c r="B827" s="336"/>
      <c r="C827" s="336"/>
      <c r="D827" s="336"/>
      <c r="E827" s="336"/>
      <c r="F827" s="335"/>
    </row>
    <row r="828" spans="1:6" s="132" customFormat="1" ht="12.75">
      <c r="A828" s="110" t="s">
        <v>393</v>
      </c>
      <c r="B828" s="336">
        <v>60</v>
      </c>
      <c r="C828" s="336">
        <v>0</v>
      </c>
      <c r="D828" s="336">
        <v>0</v>
      </c>
      <c r="E828" s="336">
        <v>7760</v>
      </c>
      <c r="F828" s="335">
        <v>1572</v>
      </c>
    </row>
    <row r="829" spans="1:6" s="132" customFormat="1" ht="12.75">
      <c r="A829" s="112" t="s">
        <v>394</v>
      </c>
      <c r="B829" s="336"/>
      <c r="C829" s="336"/>
      <c r="D829" s="336"/>
      <c r="E829" s="336"/>
      <c r="F829" s="335"/>
    </row>
    <row r="830" spans="1:6" s="132" customFormat="1" ht="12.75">
      <c r="A830" s="112" t="s">
        <v>395</v>
      </c>
      <c r="B830" s="336"/>
      <c r="C830" s="336"/>
      <c r="D830" s="336"/>
      <c r="E830" s="336"/>
      <c r="F830" s="335"/>
    </row>
    <row r="831" spans="1:6" s="132" customFormat="1" ht="12.75">
      <c r="A831" s="110" t="s">
        <v>396</v>
      </c>
      <c r="B831" s="336">
        <v>62</v>
      </c>
      <c r="C831" s="336">
        <v>0</v>
      </c>
      <c r="D831" s="336">
        <v>0</v>
      </c>
      <c r="E831" s="336">
        <v>8167</v>
      </c>
      <c r="F831" s="335">
        <v>1575</v>
      </c>
    </row>
    <row r="832" spans="1:6" s="132" customFormat="1" ht="12.75">
      <c r="A832" s="112" t="s">
        <v>397</v>
      </c>
      <c r="B832" s="336"/>
      <c r="C832" s="336"/>
      <c r="D832" s="336"/>
      <c r="E832" s="336"/>
      <c r="F832" s="335"/>
    </row>
    <row r="833" spans="1:6" s="132" customFormat="1" ht="12.75">
      <c r="A833" s="112" t="s">
        <v>398</v>
      </c>
      <c r="B833" s="336"/>
      <c r="C833" s="336"/>
      <c r="D833" s="336"/>
      <c r="E833" s="336"/>
      <c r="F833" s="335"/>
    </row>
    <row r="834" spans="1:6" s="132" customFormat="1" ht="12.75">
      <c r="A834" s="110" t="s">
        <v>399</v>
      </c>
      <c r="B834" s="336">
        <v>60</v>
      </c>
      <c r="C834" s="336">
        <v>0</v>
      </c>
      <c r="D834" s="336">
        <v>0</v>
      </c>
      <c r="E834" s="336">
        <v>7760</v>
      </c>
      <c r="F834" s="335">
        <v>1578</v>
      </c>
    </row>
    <row r="835" spans="1:6" s="132" customFormat="1" ht="12.75">
      <c r="A835" s="112" t="s">
        <v>400</v>
      </c>
      <c r="B835" s="336"/>
      <c r="C835" s="336"/>
      <c r="D835" s="336"/>
      <c r="E835" s="336"/>
      <c r="F835" s="335"/>
    </row>
    <row r="836" spans="1:6" s="132" customFormat="1" ht="12.75">
      <c r="A836" s="112" t="s">
        <v>401</v>
      </c>
      <c r="B836" s="336"/>
      <c r="C836" s="336"/>
      <c r="D836" s="336"/>
      <c r="E836" s="336"/>
      <c r="F836" s="335"/>
    </row>
    <row r="837" spans="1:6" s="132" customFormat="1" ht="12.75">
      <c r="A837" s="110" t="s">
        <v>402</v>
      </c>
      <c r="B837" s="336">
        <v>62</v>
      </c>
      <c r="C837" s="336">
        <v>0</v>
      </c>
      <c r="D837" s="336">
        <v>0</v>
      </c>
      <c r="E837" s="336">
        <v>7836</v>
      </c>
      <c r="F837" s="335">
        <v>1589</v>
      </c>
    </row>
    <row r="838" spans="1:6" s="132" customFormat="1" ht="12.75">
      <c r="A838" s="112" t="s">
        <v>403</v>
      </c>
      <c r="B838" s="336"/>
      <c r="C838" s="336"/>
      <c r="D838" s="336"/>
      <c r="E838" s="336"/>
      <c r="F838" s="335"/>
    </row>
    <row r="839" spans="1:6" s="132" customFormat="1" ht="12.75">
      <c r="A839" s="112" t="s">
        <v>404</v>
      </c>
      <c r="B839" s="336"/>
      <c r="C839" s="336"/>
      <c r="D839" s="336"/>
      <c r="E839" s="336"/>
      <c r="F839" s="335"/>
    </row>
    <row r="840" spans="1:6" s="132" customFormat="1" ht="12.75">
      <c r="A840" s="110" t="s">
        <v>405</v>
      </c>
      <c r="B840" s="118">
        <v>1</v>
      </c>
      <c r="C840" s="118">
        <v>1</v>
      </c>
      <c r="D840" s="118">
        <v>0</v>
      </c>
      <c r="E840" s="118">
        <v>4200</v>
      </c>
      <c r="F840" s="116">
        <v>906</v>
      </c>
    </row>
    <row r="841" spans="1:6" s="132" customFormat="1" ht="12.75">
      <c r="A841" s="110" t="s">
        <v>406</v>
      </c>
      <c r="B841" s="118">
        <v>1</v>
      </c>
      <c r="C841" s="118">
        <v>1</v>
      </c>
      <c r="D841" s="118">
        <v>0</v>
      </c>
      <c r="E841" s="118">
        <v>3577</v>
      </c>
      <c r="F841" s="116">
        <v>944</v>
      </c>
    </row>
    <row r="842" spans="1:6" s="132" customFormat="1" ht="12.75">
      <c r="A842" s="110" t="s">
        <v>407</v>
      </c>
      <c r="B842" s="118">
        <v>1</v>
      </c>
      <c r="C842" s="118">
        <v>1</v>
      </c>
      <c r="D842" s="118">
        <v>0</v>
      </c>
      <c r="E842" s="118">
        <v>13100</v>
      </c>
      <c r="F842" s="116">
        <v>2176</v>
      </c>
    </row>
    <row r="843" spans="1:6" s="132" customFormat="1" ht="12.75">
      <c r="A843" s="110" t="s">
        <v>408</v>
      </c>
      <c r="B843" s="118">
        <v>286</v>
      </c>
      <c r="C843" s="118">
        <v>285</v>
      </c>
      <c r="D843" s="118">
        <v>0</v>
      </c>
      <c r="E843" s="118">
        <v>26773</v>
      </c>
      <c r="F843" s="116">
        <v>5404</v>
      </c>
    </row>
    <row r="844" spans="1:6" s="132" customFormat="1" ht="12.75">
      <c r="A844" s="110" t="s">
        <v>409</v>
      </c>
      <c r="B844" s="336">
        <v>67</v>
      </c>
      <c r="C844" s="336">
        <v>0</v>
      </c>
      <c r="D844" s="336">
        <v>0</v>
      </c>
      <c r="E844" s="336">
        <v>10626</v>
      </c>
      <c r="F844" s="335">
        <v>2118</v>
      </c>
    </row>
    <row r="845" spans="1:6" s="132" customFormat="1" ht="12.75">
      <c r="A845" s="112" t="s">
        <v>410</v>
      </c>
      <c r="B845" s="336"/>
      <c r="C845" s="336"/>
      <c r="D845" s="336"/>
      <c r="E845" s="336"/>
      <c r="F845" s="335"/>
    </row>
    <row r="846" spans="1:6" s="132" customFormat="1" ht="12.75">
      <c r="A846" s="112" t="s">
        <v>411</v>
      </c>
      <c r="B846" s="336"/>
      <c r="C846" s="336"/>
      <c r="D846" s="336"/>
      <c r="E846" s="336"/>
      <c r="F846" s="335"/>
    </row>
    <row r="847" spans="1:6" s="132" customFormat="1" ht="12.75">
      <c r="A847" s="110" t="s">
        <v>412</v>
      </c>
      <c r="B847" s="118">
        <v>31</v>
      </c>
      <c r="C847" s="118">
        <v>0</v>
      </c>
      <c r="D847" s="118">
        <v>0</v>
      </c>
      <c r="E847" s="118">
        <v>3876</v>
      </c>
      <c r="F847" s="116">
        <v>779</v>
      </c>
    </row>
    <row r="848" spans="1:6" s="132" customFormat="1" ht="12.75">
      <c r="A848" s="110" t="s">
        <v>413</v>
      </c>
      <c r="B848" s="118">
        <v>31</v>
      </c>
      <c r="C848" s="118">
        <v>0</v>
      </c>
      <c r="D848" s="118">
        <v>0</v>
      </c>
      <c r="E848" s="118">
        <v>3817</v>
      </c>
      <c r="F848" s="116">
        <v>770</v>
      </c>
    </row>
    <row r="849" spans="1:6" s="132" customFormat="1" ht="12.75">
      <c r="A849" s="110" t="s">
        <v>414</v>
      </c>
      <c r="B849" s="118">
        <v>30</v>
      </c>
      <c r="C849" s="118">
        <v>30</v>
      </c>
      <c r="D849" s="118">
        <v>0</v>
      </c>
      <c r="E849" s="118">
        <v>3780</v>
      </c>
      <c r="F849" s="116">
        <v>769</v>
      </c>
    </row>
    <row r="850" spans="1:6" s="132" customFormat="1" ht="12.75">
      <c r="A850" s="110" t="s">
        <v>415</v>
      </c>
      <c r="B850" s="120">
        <v>31</v>
      </c>
      <c r="C850" s="120">
        <v>0</v>
      </c>
      <c r="D850" s="120">
        <v>0</v>
      </c>
      <c r="E850" s="120">
        <v>3824</v>
      </c>
      <c r="F850" s="116">
        <v>777</v>
      </c>
    </row>
    <row r="851" spans="1:6" s="132" customFormat="1" ht="12.75">
      <c r="A851" s="110" t="s">
        <v>416</v>
      </c>
      <c r="B851" s="120">
        <v>31</v>
      </c>
      <c r="C851" s="120">
        <v>0</v>
      </c>
      <c r="D851" s="120">
        <v>0</v>
      </c>
      <c r="E851" s="120">
        <v>3827</v>
      </c>
      <c r="F851" s="116">
        <v>777</v>
      </c>
    </row>
    <row r="852" spans="1:6" s="132" customFormat="1" ht="12.75">
      <c r="A852" s="110" t="s">
        <v>417</v>
      </c>
      <c r="B852" s="120">
        <v>34</v>
      </c>
      <c r="C852" s="120">
        <v>0</v>
      </c>
      <c r="D852" s="120">
        <v>0</v>
      </c>
      <c r="E852" s="120">
        <v>4070</v>
      </c>
      <c r="F852" s="116">
        <v>809</v>
      </c>
    </row>
    <row r="853" spans="1:6" s="132" customFormat="1" ht="12.75">
      <c r="A853" s="110" t="s">
        <v>418</v>
      </c>
      <c r="B853" s="120">
        <v>61</v>
      </c>
      <c r="C853" s="120">
        <v>0</v>
      </c>
      <c r="D853" s="120">
        <v>0</v>
      </c>
      <c r="E853" s="120">
        <v>8796</v>
      </c>
      <c r="F853" s="116">
        <v>1771</v>
      </c>
    </row>
    <row r="854" spans="1:6" s="132" customFormat="1" ht="12.75">
      <c r="A854" s="110" t="s">
        <v>419</v>
      </c>
      <c r="B854" s="120">
        <v>61</v>
      </c>
      <c r="C854" s="120">
        <v>0</v>
      </c>
      <c r="D854" s="120">
        <v>0</v>
      </c>
      <c r="E854" s="120">
        <v>8808</v>
      </c>
      <c r="F854" s="116">
        <v>1781</v>
      </c>
    </row>
    <row r="855" spans="1:6" s="132" customFormat="1" ht="12.75">
      <c r="A855" s="110" t="s">
        <v>420</v>
      </c>
      <c r="B855" s="120">
        <v>63</v>
      </c>
      <c r="C855" s="120">
        <v>0</v>
      </c>
      <c r="D855" s="120">
        <v>0</v>
      </c>
      <c r="E855" s="120">
        <v>8954</v>
      </c>
      <c r="F855" s="116">
        <v>1789</v>
      </c>
    </row>
    <row r="856" spans="1:6" s="132" customFormat="1" ht="12.75">
      <c r="A856" s="110" t="s">
        <v>421</v>
      </c>
      <c r="B856" s="120">
        <v>60</v>
      </c>
      <c r="C856" s="120">
        <v>0</v>
      </c>
      <c r="D856" s="120">
        <v>0</v>
      </c>
      <c r="E856" s="120">
        <v>8760</v>
      </c>
      <c r="F856" s="116">
        <v>1782</v>
      </c>
    </row>
    <row r="857" spans="1:6" s="132" customFormat="1" ht="12.75">
      <c r="A857" s="110" t="s">
        <v>422</v>
      </c>
      <c r="B857" s="120">
        <v>30</v>
      </c>
      <c r="C857" s="120">
        <v>0</v>
      </c>
      <c r="D857" s="120">
        <v>0</v>
      </c>
      <c r="E857" s="120">
        <v>3780</v>
      </c>
      <c r="F857" s="116">
        <v>766</v>
      </c>
    </row>
    <row r="858" spans="1:6" s="132" customFormat="1" ht="12.75">
      <c r="A858" s="110" t="s">
        <v>423</v>
      </c>
      <c r="B858" s="120">
        <v>30</v>
      </c>
      <c r="C858" s="120">
        <v>0</v>
      </c>
      <c r="D858" s="120">
        <v>0</v>
      </c>
      <c r="E858" s="120">
        <v>3780</v>
      </c>
      <c r="F858" s="116">
        <v>769</v>
      </c>
    </row>
    <row r="859" spans="1:6" s="132" customFormat="1" ht="12.75">
      <c r="A859" s="110" t="s">
        <v>424</v>
      </c>
      <c r="B859" s="120">
        <v>30</v>
      </c>
      <c r="C859" s="120">
        <v>0</v>
      </c>
      <c r="D859" s="120">
        <v>0</v>
      </c>
      <c r="E859" s="120">
        <v>3780</v>
      </c>
      <c r="F859" s="116">
        <v>769</v>
      </c>
    </row>
    <row r="860" spans="1:6" s="132" customFormat="1" ht="12.75">
      <c r="A860" s="110" t="s">
        <v>425</v>
      </c>
      <c r="B860" s="120">
        <v>31</v>
      </c>
      <c r="C860" s="120">
        <v>30</v>
      </c>
      <c r="D860" s="120">
        <v>0</v>
      </c>
      <c r="E860" s="120">
        <v>5058</v>
      </c>
      <c r="F860" s="116">
        <v>919</v>
      </c>
    </row>
    <row r="861" spans="1:6" s="132" customFormat="1" ht="12.75">
      <c r="A861" s="110" t="s">
        <v>426</v>
      </c>
      <c r="B861" s="120">
        <v>32</v>
      </c>
      <c r="C861" s="120">
        <v>31</v>
      </c>
      <c r="D861" s="120">
        <v>0</v>
      </c>
      <c r="E861" s="120">
        <v>5093</v>
      </c>
      <c r="F861" s="116">
        <v>908</v>
      </c>
    </row>
    <row r="862" spans="1:6" s="132" customFormat="1" ht="12.75">
      <c r="A862" s="110" t="s">
        <v>427</v>
      </c>
      <c r="B862" s="120">
        <v>31</v>
      </c>
      <c r="C862" s="120">
        <v>30</v>
      </c>
      <c r="D862" s="120">
        <v>0</v>
      </c>
      <c r="E862" s="120">
        <v>5062</v>
      </c>
      <c r="F862" s="116">
        <v>919</v>
      </c>
    </row>
    <row r="863" spans="1:6" s="132" customFormat="1" ht="12.75">
      <c r="A863" s="110" t="s">
        <v>428</v>
      </c>
      <c r="B863" s="120">
        <v>1</v>
      </c>
      <c r="C863" s="120">
        <v>1</v>
      </c>
      <c r="D863" s="120">
        <v>0</v>
      </c>
      <c r="E863" s="120">
        <v>2169</v>
      </c>
      <c r="F863" s="116">
        <v>468</v>
      </c>
    </row>
    <row r="864" spans="1:6" s="132" customFormat="1" ht="12.75">
      <c r="A864" s="110" t="s">
        <v>429</v>
      </c>
      <c r="B864" s="120">
        <v>1</v>
      </c>
      <c r="C864" s="120">
        <v>1</v>
      </c>
      <c r="D864" s="120">
        <v>0</v>
      </c>
      <c r="E864" s="120">
        <v>20689</v>
      </c>
      <c r="F864" s="116">
        <v>5458</v>
      </c>
    </row>
    <row r="865" spans="1:6" s="132" customFormat="1" ht="12.75">
      <c r="A865" s="110" t="s">
        <v>430</v>
      </c>
      <c r="B865" s="120">
        <v>1</v>
      </c>
      <c r="C865" s="120">
        <v>1</v>
      </c>
      <c r="D865" s="120">
        <v>0</v>
      </c>
      <c r="E865" s="120">
        <v>2550</v>
      </c>
      <c r="F865" s="116">
        <v>673</v>
      </c>
    </row>
    <row r="866" spans="1:6" s="132" customFormat="1" ht="12.75">
      <c r="A866" s="110" t="s">
        <v>431</v>
      </c>
      <c r="B866" s="120">
        <v>1</v>
      </c>
      <c r="C866" s="120">
        <v>1</v>
      </c>
      <c r="D866" s="120">
        <v>0</v>
      </c>
      <c r="E866" s="120">
        <v>3254</v>
      </c>
      <c r="F866" s="116">
        <v>702</v>
      </c>
    </row>
    <row r="867" spans="1:6" s="132" customFormat="1" ht="12.75">
      <c r="A867" s="110" t="s">
        <v>432</v>
      </c>
      <c r="B867" s="120">
        <v>1</v>
      </c>
      <c r="C867" s="120">
        <v>1</v>
      </c>
      <c r="D867" s="120">
        <v>0</v>
      </c>
      <c r="E867" s="120">
        <v>19060</v>
      </c>
      <c r="F867" s="116">
        <v>5028</v>
      </c>
    </row>
    <row r="868" spans="1:6" s="132" customFormat="1" ht="12.75">
      <c r="A868" s="110" t="s">
        <v>433</v>
      </c>
      <c r="B868" s="120">
        <v>1</v>
      </c>
      <c r="C868" s="120">
        <v>1</v>
      </c>
      <c r="D868" s="120">
        <v>0</v>
      </c>
      <c r="E868" s="120">
        <v>22653</v>
      </c>
      <c r="F868" s="116">
        <v>5976</v>
      </c>
    </row>
    <row r="869" spans="1:6" s="132" customFormat="1" ht="12.75">
      <c r="A869" s="110" t="s">
        <v>434</v>
      </c>
      <c r="B869" s="120">
        <v>1</v>
      </c>
      <c r="C869" s="120">
        <v>1</v>
      </c>
      <c r="D869" s="120">
        <v>0</v>
      </c>
      <c r="E869" s="120">
        <v>5338</v>
      </c>
      <c r="F869" s="116">
        <v>1151</v>
      </c>
    </row>
    <row r="870" spans="1:6" s="132" customFormat="1" ht="12.75">
      <c r="A870" s="110" t="s">
        <v>435</v>
      </c>
      <c r="B870" s="120">
        <v>2</v>
      </c>
      <c r="C870" s="120">
        <v>0</v>
      </c>
      <c r="D870" s="120">
        <v>0</v>
      </c>
      <c r="E870" s="120">
        <v>3095</v>
      </c>
      <c r="F870" s="116">
        <v>668</v>
      </c>
    </row>
    <row r="871" spans="1:6" s="132" customFormat="1" ht="12.75">
      <c r="A871" s="110" t="s">
        <v>436</v>
      </c>
      <c r="B871" s="120">
        <v>1</v>
      </c>
      <c r="C871" s="120">
        <v>1</v>
      </c>
      <c r="D871" s="120">
        <v>0</v>
      </c>
      <c r="E871" s="120">
        <v>14620</v>
      </c>
      <c r="F871" s="116">
        <v>3857</v>
      </c>
    </row>
    <row r="872" spans="1:6" s="132" customFormat="1" ht="12.75">
      <c r="A872" s="110" t="s">
        <v>437</v>
      </c>
      <c r="B872" s="120">
        <v>103</v>
      </c>
      <c r="C872" s="120">
        <v>103</v>
      </c>
      <c r="D872" s="120">
        <v>0</v>
      </c>
      <c r="E872" s="120">
        <v>9377</v>
      </c>
      <c r="F872" s="116">
        <v>1883</v>
      </c>
    </row>
    <row r="873" spans="1:6" s="132" customFormat="1" ht="12.75">
      <c r="A873" s="110" t="s">
        <v>438</v>
      </c>
      <c r="B873" s="336">
        <v>452</v>
      </c>
      <c r="C873" s="336">
        <v>2</v>
      </c>
      <c r="D873" s="336">
        <v>0</v>
      </c>
      <c r="E873" s="336">
        <v>61211.7</v>
      </c>
      <c r="F873" s="334">
        <v>11549</v>
      </c>
    </row>
    <row r="874" spans="1:6" s="132" customFormat="1" ht="12.75">
      <c r="A874" s="112" t="s">
        <v>439</v>
      </c>
      <c r="B874" s="336"/>
      <c r="C874" s="336"/>
      <c r="D874" s="336"/>
      <c r="E874" s="336"/>
      <c r="F874" s="334"/>
    </row>
    <row r="875" spans="1:6" s="132" customFormat="1" ht="12.75">
      <c r="A875" s="112" t="s">
        <v>440</v>
      </c>
      <c r="B875" s="336"/>
      <c r="C875" s="336"/>
      <c r="D875" s="336"/>
      <c r="E875" s="336"/>
      <c r="F875" s="334"/>
    </row>
    <row r="876" spans="1:6" s="132" customFormat="1" ht="12.75">
      <c r="A876" s="112" t="s">
        <v>441</v>
      </c>
      <c r="B876" s="336"/>
      <c r="C876" s="336"/>
      <c r="D876" s="336"/>
      <c r="E876" s="336"/>
      <c r="F876" s="334"/>
    </row>
    <row r="877" spans="1:6" s="132" customFormat="1" ht="12.75">
      <c r="A877" s="112" t="s">
        <v>442</v>
      </c>
      <c r="B877" s="336"/>
      <c r="C877" s="336"/>
      <c r="D877" s="336"/>
      <c r="E877" s="336"/>
      <c r="F877" s="334"/>
    </row>
    <row r="878" spans="1:6" s="132" customFormat="1" ht="12.75">
      <c r="A878" s="112" t="s">
        <v>443</v>
      </c>
      <c r="B878" s="336"/>
      <c r="C878" s="336"/>
      <c r="D878" s="336"/>
      <c r="E878" s="336"/>
      <c r="F878" s="334"/>
    </row>
    <row r="879" spans="1:6" s="132" customFormat="1" ht="12.75">
      <c r="A879" s="112" t="s">
        <v>444</v>
      </c>
      <c r="B879" s="336"/>
      <c r="C879" s="336"/>
      <c r="D879" s="336"/>
      <c r="E879" s="336"/>
      <c r="F879" s="334"/>
    </row>
    <row r="880" spans="1:6" s="132" customFormat="1" ht="12.75">
      <c r="A880" s="112" t="s">
        <v>445</v>
      </c>
      <c r="B880" s="336"/>
      <c r="C880" s="336"/>
      <c r="D880" s="336"/>
      <c r="E880" s="336"/>
      <c r="F880" s="334"/>
    </row>
    <row r="881" spans="1:6" s="132" customFormat="1" ht="12.75">
      <c r="A881" s="112" t="s">
        <v>446</v>
      </c>
      <c r="B881" s="336"/>
      <c r="C881" s="336"/>
      <c r="D881" s="336"/>
      <c r="E881" s="336"/>
      <c r="F881" s="334"/>
    </row>
    <row r="882" spans="1:6" s="132" customFormat="1" ht="12.75">
      <c r="A882" s="112" t="s">
        <v>447</v>
      </c>
      <c r="B882" s="336"/>
      <c r="C882" s="336"/>
      <c r="D882" s="336"/>
      <c r="E882" s="336"/>
      <c r="F882" s="334"/>
    </row>
    <row r="883" spans="1:6" s="132" customFormat="1" ht="12.75">
      <c r="A883" s="112" t="s">
        <v>448</v>
      </c>
      <c r="B883" s="336"/>
      <c r="C883" s="336"/>
      <c r="D883" s="336"/>
      <c r="E883" s="336"/>
      <c r="F883" s="334"/>
    </row>
    <row r="884" spans="1:6" s="132" customFormat="1" ht="12.75">
      <c r="A884" s="112" t="s">
        <v>449</v>
      </c>
      <c r="B884" s="336"/>
      <c r="C884" s="336"/>
      <c r="D884" s="336"/>
      <c r="E884" s="336"/>
      <c r="F884" s="334"/>
    </row>
    <row r="885" spans="1:6" s="132" customFormat="1" ht="12.75">
      <c r="A885" s="112" t="s">
        <v>450</v>
      </c>
      <c r="B885" s="336"/>
      <c r="C885" s="336"/>
      <c r="D885" s="336"/>
      <c r="E885" s="336"/>
      <c r="F885" s="334"/>
    </row>
    <row r="886" spans="1:6" s="132" customFormat="1" ht="12.75">
      <c r="A886" s="112" t="s">
        <v>451</v>
      </c>
      <c r="B886" s="336"/>
      <c r="C886" s="336"/>
      <c r="D886" s="336"/>
      <c r="E886" s="336"/>
      <c r="F886" s="334"/>
    </row>
    <row r="887" spans="1:6" s="132" customFormat="1" ht="12.75">
      <c r="A887" s="112" t="s">
        <v>452</v>
      </c>
      <c r="B887" s="336"/>
      <c r="C887" s="336"/>
      <c r="D887" s="336"/>
      <c r="E887" s="336"/>
      <c r="F887" s="334"/>
    </row>
    <row r="888" spans="1:6" s="132" customFormat="1" ht="12.75">
      <c r="A888" s="112" t="s">
        <v>453</v>
      </c>
      <c r="B888" s="336"/>
      <c r="C888" s="336"/>
      <c r="D888" s="336"/>
      <c r="E888" s="336"/>
      <c r="F888" s="334"/>
    </row>
    <row r="889" spans="1:6" s="132" customFormat="1" ht="12.75">
      <c r="A889" s="112" t="s">
        <v>454</v>
      </c>
      <c r="B889" s="336"/>
      <c r="C889" s="336"/>
      <c r="D889" s="336"/>
      <c r="E889" s="336"/>
      <c r="F889" s="334"/>
    </row>
    <row r="890" spans="1:6" s="132" customFormat="1" ht="12.75">
      <c r="A890" s="110" t="s">
        <v>455</v>
      </c>
      <c r="B890" s="120">
        <v>281</v>
      </c>
      <c r="C890" s="120">
        <v>281</v>
      </c>
      <c r="D890" s="120">
        <v>0</v>
      </c>
      <c r="E890" s="120">
        <v>23493</v>
      </c>
      <c r="F890" s="116">
        <v>4767</v>
      </c>
    </row>
    <row r="891" spans="1:6" s="132" customFormat="1" ht="12.75">
      <c r="A891" s="110" t="s">
        <v>456</v>
      </c>
      <c r="B891" s="333">
        <v>532</v>
      </c>
      <c r="C891" s="333">
        <v>102</v>
      </c>
      <c r="D891" s="333">
        <v>0</v>
      </c>
      <c r="E891" s="333">
        <v>75678</v>
      </c>
      <c r="F891" s="335">
        <v>15306</v>
      </c>
    </row>
    <row r="892" spans="1:6" s="132" customFormat="1" ht="12.75">
      <c r="A892" s="112" t="s">
        <v>457</v>
      </c>
      <c r="B892" s="333"/>
      <c r="C892" s="333"/>
      <c r="D892" s="333"/>
      <c r="E892" s="333"/>
      <c r="F892" s="335"/>
    </row>
    <row r="893" spans="1:6" s="132" customFormat="1" ht="12.75">
      <c r="A893" s="112" t="s">
        <v>458</v>
      </c>
      <c r="B893" s="333"/>
      <c r="C893" s="333"/>
      <c r="D893" s="333"/>
      <c r="E893" s="333"/>
      <c r="F893" s="335"/>
    </row>
    <row r="894" spans="1:6" s="132" customFormat="1" ht="12.75">
      <c r="A894" s="112" t="s">
        <v>459</v>
      </c>
      <c r="B894" s="333"/>
      <c r="C894" s="333"/>
      <c r="D894" s="333"/>
      <c r="E894" s="333"/>
      <c r="F894" s="335"/>
    </row>
    <row r="895" spans="1:6" s="132" customFormat="1" ht="12.75">
      <c r="A895" s="112" t="s">
        <v>460</v>
      </c>
      <c r="B895" s="333"/>
      <c r="C895" s="333"/>
      <c r="D895" s="333"/>
      <c r="E895" s="333"/>
      <c r="F895" s="335"/>
    </row>
    <row r="896" spans="1:6" s="132" customFormat="1" ht="12.75">
      <c r="A896" s="112" t="s">
        <v>461</v>
      </c>
      <c r="B896" s="333"/>
      <c r="C896" s="333"/>
      <c r="D896" s="333"/>
      <c r="E896" s="333"/>
      <c r="F896" s="335"/>
    </row>
    <row r="897" spans="1:6" s="132" customFormat="1" ht="12.75">
      <c r="A897" s="112" t="s">
        <v>462</v>
      </c>
      <c r="B897" s="333"/>
      <c r="C897" s="333"/>
      <c r="D897" s="333"/>
      <c r="E897" s="333"/>
      <c r="F897" s="335"/>
    </row>
    <row r="898" spans="1:6" s="132" customFormat="1" ht="12.75">
      <c r="A898" s="112" t="s">
        <v>463</v>
      </c>
      <c r="B898" s="333"/>
      <c r="C898" s="333"/>
      <c r="D898" s="333"/>
      <c r="E898" s="333"/>
      <c r="F898" s="335"/>
    </row>
    <row r="899" spans="1:6" s="132" customFormat="1" ht="12.75">
      <c r="A899" s="112" t="s">
        <v>464</v>
      </c>
      <c r="B899" s="333"/>
      <c r="C899" s="333"/>
      <c r="D899" s="333"/>
      <c r="E899" s="333"/>
      <c r="F899" s="335"/>
    </row>
    <row r="900" spans="1:6" s="132" customFormat="1" ht="12.75">
      <c r="A900" s="112" t="s">
        <v>465</v>
      </c>
      <c r="B900" s="333"/>
      <c r="C900" s="333"/>
      <c r="D900" s="333"/>
      <c r="E900" s="333"/>
      <c r="F900" s="335"/>
    </row>
    <row r="901" spans="1:6" s="132" customFormat="1" ht="12.75">
      <c r="A901" s="112" t="s">
        <v>466</v>
      </c>
      <c r="B901" s="333"/>
      <c r="C901" s="333"/>
      <c r="D901" s="333"/>
      <c r="E901" s="333"/>
      <c r="F901" s="335"/>
    </row>
    <row r="902" spans="1:6" s="132" customFormat="1" ht="12.75">
      <c r="A902" s="112" t="s">
        <v>467</v>
      </c>
      <c r="B902" s="333"/>
      <c r="C902" s="333"/>
      <c r="D902" s="333"/>
      <c r="E902" s="333"/>
      <c r="F902" s="335"/>
    </row>
    <row r="903" spans="1:6" s="132" customFormat="1" ht="12.75">
      <c r="A903" s="110" t="s">
        <v>468</v>
      </c>
      <c r="B903" s="333">
        <v>283</v>
      </c>
      <c r="C903" s="333">
        <v>282</v>
      </c>
      <c r="D903" s="333">
        <v>3.71</v>
      </c>
      <c r="E903" s="333">
        <v>62896</v>
      </c>
      <c r="F903" s="335">
        <v>11963</v>
      </c>
    </row>
    <row r="904" spans="1:6" s="132" customFormat="1" ht="12.75">
      <c r="A904" s="112" t="s">
        <v>469</v>
      </c>
      <c r="B904" s="333"/>
      <c r="C904" s="333"/>
      <c r="D904" s="333"/>
      <c r="E904" s="333"/>
      <c r="F904" s="335"/>
    </row>
    <row r="905" spans="1:6" s="132" customFormat="1" ht="12.75">
      <c r="A905" s="112" t="s">
        <v>470</v>
      </c>
      <c r="B905" s="333"/>
      <c r="C905" s="333"/>
      <c r="D905" s="333"/>
      <c r="E905" s="333"/>
      <c r="F905" s="335"/>
    </row>
    <row r="906" spans="1:6" s="132" customFormat="1" ht="12.75">
      <c r="A906" s="112" t="s">
        <v>471</v>
      </c>
      <c r="B906" s="333"/>
      <c r="C906" s="333"/>
      <c r="D906" s="333"/>
      <c r="E906" s="333"/>
      <c r="F906" s="335"/>
    </row>
    <row r="907" spans="1:6" s="132" customFormat="1" ht="12.75">
      <c r="A907" s="112" t="s">
        <v>472</v>
      </c>
      <c r="B907" s="333"/>
      <c r="C907" s="333"/>
      <c r="D907" s="333"/>
      <c r="E907" s="333"/>
      <c r="F907" s="335"/>
    </row>
    <row r="908" spans="1:6" s="132" customFormat="1" ht="12.75">
      <c r="A908" s="112" t="s">
        <v>685</v>
      </c>
      <c r="B908" s="333"/>
      <c r="C908" s="333"/>
      <c r="D908" s="333"/>
      <c r="E908" s="333"/>
      <c r="F908" s="335"/>
    </row>
    <row r="909" spans="1:6" s="132" customFormat="1" ht="12.75">
      <c r="A909" s="110" t="s">
        <v>473</v>
      </c>
      <c r="B909" s="337">
        <v>192</v>
      </c>
      <c r="C909" s="337">
        <v>125</v>
      </c>
      <c r="D909" s="337">
        <v>0</v>
      </c>
      <c r="E909" s="337">
        <v>34037</v>
      </c>
      <c r="F909" s="335">
        <v>6985</v>
      </c>
    </row>
    <row r="910" spans="1:6" s="132" customFormat="1" ht="12.75">
      <c r="A910" s="112" t="s">
        <v>474</v>
      </c>
      <c r="B910" s="338"/>
      <c r="C910" s="338"/>
      <c r="D910" s="338"/>
      <c r="E910" s="338"/>
      <c r="F910" s="335"/>
    </row>
    <row r="911" spans="1:6" s="132" customFormat="1" ht="12.75">
      <c r="A911" s="112" t="s">
        <v>475</v>
      </c>
      <c r="B911" s="338"/>
      <c r="C911" s="338"/>
      <c r="D911" s="338"/>
      <c r="E911" s="338"/>
      <c r="F911" s="335"/>
    </row>
    <row r="912" spans="1:6" s="132" customFormat="1" ht="12.75">
      <c r="A912" s="112" t="s">
        <v>476</v>
      </c>
      <c r="B912" s="338"/>
      <c r="C912" s="338"/>
      <c r="D912" s="338"/>
      <c r="E912" s="338"/>
      <c r="F912" s="335"/>
    </row>
    <row r="913" spans="1:6" s="132" customFormat="1" ht="12.75">
      <c r="A913" s="112" t="s">
        <v>477</v>
      </c>
      <c r="B913" s="338"/>
      <c r="C913" s="338"/>
      <c r="D913" s="338"/>
      <c r="E913" s="338"/>
      <c r="F913" s="335"/>
    </row>
    <row r="914" spans="1:6" s="132" customFormat="1" ht="12.75">
      <c r="A914" s="112" t="s">
        <v>478</v>
      </c>
      <c r="B914" s="338"/>
      <c r="C914" s="338"/>
      <c r="D914" s="338"/>
      <c r="E914" s="338"/>
      <c r="F914" s="335"/>
    </row>
    <row r="915" spans="1:6" s="132" customFormat="1" ht="12.75">
      <c r="A915" s="112" t="s">
        <v>479</v>
      </c>
      <c r="B915" s="339"/>
      <c r="C915" s="339"/>
      <c r="D915" s="339"/>
      <c r="E915" s="339"/>
      <c r="F915" s="335"/>
    </row>
    <row r="916" spans="1:6" s="132" customFormat="1" ht="12.75">
      <c r="A916" s="110" t="s">
        <v>480</v>
      </c>
      <c r="B916" s="120">
        <v>214</v>
      </c>
      <c r="C916" s="120">
        <v>212</v>
      </c>
      <c r="D916" s="120">
        <v>0</v>
      </c>
      <c r="E916" s="120">
        <v>33480</v>
      </c>
      <c r="F916" s="116">
        <v>6432</v>
      </c>
    </row>
    <row r="917" spans="1:6" s="132" customFormat="1" ht="12.75">
      <c r="A917" s="110" t="s">
        <v>481</v>
      </c>
      <c r="B917" s="336">
        <v>69</v>
      </c>
      <c r="C917" s="336">
        <v>69</v>
      </c>
      <c r="D917" s="336">
        <v>0</v>
      </c>
      <c r="E917" s="336">
        <v>10641</v>
      </c>
      <c r="F917" s="335">
        <v>2154</v>
      </c>
    </row>
    <row r="918" spans="1:6" s="132" customFormat="1" ht="12.75">
      <c r="A918" s="112" t="s">
        <v>482</v>
      </c>
      <c r="B918" s="336"/>
      <c r="C918" s="336"/>
      <c r="D918" s="336"/>
      <c r="E918" s="336"/>
      <c r="F918" s="335"/>
    </row>
    <row r="919" spans="1:6" s="132" customFormat="1" ht="12.75">
      <c r="A919" s="112" t="s">
        <v>483</v>
      </c>
      <c r="B919" s="336"/>
      <c r="C919" s="336"/>
      <c r="D919" s="336"/>
      <c r="E919" s="336"/>
      <c r="F919" s="335"/>
    </row>
    <row r="920" spans="1:6" s="132" customFormat="1" ht="12.75">
      <c r="A920" s="112" t="s">
        <v>484</v>
      </c>
      <c r="B920" s="336"/>
      <c r="C920" s="336"/>
      <c r="D920" s="336"/>
      <c r="E920" s="336"/>
      <c r="F920" s="335"/>
    </row>
    <row r="921" spans="1:6" s="132" customFormat="1" ht="12.75">
      <c r="A921" s="112" t="s">
        <v>485</v>
      </c>
      <c r="B921" s="336"/>
      <c r="C921" s="336"/>
      <c r="D921" s="336"/>
      <c r="E921" s="336"/>
      <c r="F921" s="335"/>
    </row>
    <row r="922" spans="1:6" s="132" customFormat="1" ht="12.75">
      <c r="A922" s="112" t="s">
        <v>486</v>
      </c>
      <c r="B922" s="336"/>
      <c r="C922" s="336"/>
      <c r="D922" s="336"/>
      <c r="E922" s="336"/>
      <c r="F922" s="335"/>
    </row>
    <row r="923" spans="1:6" s="132" customFormat="1" ht="12.75">
      <c r="A923" s="110" t="s">
        <v>487</v>
      </c>
      <c r="B923" s="333">
        <v>133</v>
      </c>
      <c r="C923" s="333">
        <v>5</v>
      </c>
      <c r="D923" s="333">
        <v>0</v>
      </c>
      <c r="E923" s="333">
        <v>19211</v>
      </c>
      <c r="F923" s="335">
        <v>3916</v>
      </c>
    </row>
    <row r="924" spans="1:6" s="132" customFormat="1" ht="12.75">
      <c r="A924" s="112" t="s">
        <v>488</v>
      </c>
      <c r="B924" s="333"/>
      <c r="C924" s="333"/>
      <c r="D924" s="333"/>
      <c r="E924" s="333"/>
      <c r="F924" s="335"/>
    </row>
    <row r="925" spans="1:6" s="132" customFormat="1" ht="12.75">
      <c r="A925" s="112" t="s">
        <v>489</v>
      </c>
      <c r="B925" s="333"/>
      <c r="C925" s="333"/>
      <c r="D925" s="333"/>
      <c r="E925" s="333"/>
      <c r="F925" s="335"/>
    </row>
    <row r="926" spans="1:6" s="132" customFormat="1" ht="12.75">
      <c r="A926" s="110" t="s">
        <v>490</v>
      </c>
      <c r="B926" s="120">
        <v>47</v>
      </c>
      <c r="C926" s="120">
        <v>45</v>
      </c>
      <c r="D926" s="120">
        <v>0</v>
      </c>
      <c r="E926" s="120">
        <v>6779</v>
      </c>
      <c r="F926" s="116">
        <v>1362</v>
      </c>
    </row>
    <row r="927" spans="1:6" s="132" customFormat="1" ht="12.75">
      <c r="A927" s="110" t="s">
        <v>491</v>
      </c>
      <c r="B927" s="120">
        <v>3</v>
      </c>
      <c r="C927" s="120">
        <v>3</v>
      </c>
      <c r="D927" s="120">
        <v>0</v>
      </c>
      <c r="E927" s="120">
        <v>514</v>
      </c>
      <c r="F927" s="116">
        <v>111</v>
      </c>
    </row>
    <row r="928" spans="1:6" s="132" customFormat="1" ht="12.75">
      <c r="A928" s="110" t="s">
        <v>492</v>
      </c>
      <c r="B928" s="120">
        <v>56</v>
      </c>
      <c r="C928" s="120">
        <v>54</v>
      </c>
      <c r="D928" s="120">
        <v>0</v>
      </c>
      <c r="E928" s="120">
        <v>7463</v>
      </c>
      <c r="F928" s="116">
        <v>1500</v>
      </c>
    </row>
    <row r="929" spans="1:6" s="132" customFormat="1" ht="12.75">
      <c r="A929" s="111" t="s">
        <v>493</v>
      </c>
      <c r="B929" s="120">
        <v>2</v>
      </c>
      <c r="C929" s="120">
        <v>0</v>
      </c>
      <c r="D929" s="120">
        <v>0</v>
      </c>
      <c r="E929" s="120">
        <v>872</v>
      </c>
      <c r="F929" s="116">
        <v>145</v>
      </c>
    </row>
    <row r="930" spans="1:6" s="132" customFormat="1" ht="12.75">
      <c r="A930" s="111" t="s">
        <v>494</v>
      </c>
      <c r="B930" s="120">
        <v>60</v>
      </c>
      <c r="C930" s="120">
        <v>58</v>
      </c>
      <c r="D930" s="120">
        <v>0</v>
      </c>
      <c r="E930" s="120">
        <v>8017</v>
      </c>
      <c r="F930" s="116">
        <v>1593</v>
      </c>
    </row>
    <row r="931" spans="1:6" s="132" customFormat="1" ht="12.75">
      <c r="A931" s="111" t="s">
        <v>495</v>
      </c>
      <c r="B931" s="120">
        <v>56</v>
      </c>
      <c r="C931" s="120">
        <v>55</v>
      </c>
      <c r="D931" s="120">
        <v>0</v>
      </c>
      <c r="E931" s="120">
        <v>8247</v>
      </c>
      <c r="F931" s="116">
        <v>1636</v>
      </c>
    </row>
    <row r="932" spans="1:6" s="132" customFormat="1" ht="12.75">
      <c r="A932" s="111" t="s">
        <v>496</v>
      </c>
      <c r="B932" s="120">
        <v>58</v>
      </c>
      <c r="C932" s="120">
        <v>57</v>
      </c>
      <c r="D932" s="120">
        <v>0</v>
      </c>
      <c r="E932" s="120">
        <v>8058</v>
      </c>
      <c r="F932" s="116">
        <v>1603</v>
      </c>
    </row>
    <row r="933" spans="1:6" s="132" customFormat="1" ht="12.75">
      <c r="A933" s="111" t="s">
        <v>497</v>
      </c>
      <c r="B933" s="120">
        <v>54</v>
      </c>
      <c r="C933" s="120">
        <v>54</v>
      </c>
      <c r="D933" s="120">
        <v>0</v>
      </c>
      <c r="E933" s="120">
        <v>7326</v>
      </c>
      <c r="F933" s="116">
        <v>1490</v>
      </c>
    </row>
    <row r="934" spans="1:6" s="132" customFormat="1" ht="12.75">
      <c r="A934" s="111" t="s">
        <v>498</v>
      </c>
      <c r="B934" s="336">
        <v>2</v>
      </c>
      <c r="C934" s="336">
        <v>0</v>
      </c>
      <c r="D934" s="336">
        <v>0</v>
      </c>
      <c r="E934" s="336">
        <v>801</v>
      </c>
      <c r="F934" s="335">
        <v>173</v>
      </c>
    </row>
    <row r="935" spans="1:6" s="132" customFormat="1" ht="12.75">
      <c r="A935" s="111" t="s">
        <v>499</v>
      </c>
      <c r="B935" s="336"/>
      <c r="C935" s="336"/>
      <c r="D935" s="336"/>
      <c r="E935" s="336"/>
      <c r="F935" s="335"/>
    </row>
    <row r="936" spans="1:6" s="132" customFormat="1" ht="12.75">
      <c r="A936" s="111" t="s">
        <v>500</v>
      </c>
      <c r="B936" s="120">
        <v>46</v>
      </c>
      <c r="C936" s="120">
        <v>45</v>
      </c>
      <c r="D936" s="120">
        <v>0</v>
      </c>
      <c r="E936" s="120">
        <v>6740</v>
      </c>
      <c r="F936" s="116">
        <v>1360</v>
      </c>
    </row>
    <row r="937" spans="1:6" s="132" customFormat="1" ht="12.75">
      <c r="A937" s="111" t="s">
        <v>501</v>
      </c>
      <c r="B937" s="120">
        <v>1</v>
      </c>
      <c r="C937" s="120">
        <v>1</v>
      </c>
      <c r="D937" s="120">
        <v>0</v>
      </c>
      <c r="E937" s="120">
        <v>600</v>
      </c>
      <c r="F937" s="116">
        <v>129</v>
      </c>
    </row>
    <row r="938" spans="1:6" s="132" customFormat="1" ht="12.75">
      <c r="A938" s="111" t="s">
        <v>502</v>
      </c>
      <c r="B938" s="120">
        <v>90</v>
      </c>
      <c r="C938" s="120">
        <v>89</v>
      </c>
      <c r="D938" s="120">
        <v>0</v>
      </c>
      <c r="E938" s="120">
        <v>11685</v>
      </c>
      <c r="F938" s="116">
        <v>2377</v>
      </c>
    </row>
    <row r="939" spans="1:6" s="132" customFormat="1" ht="12.75">
      <c r="A939" s="111" t="s">
        <v>503</v>
      </c>
      <c r="B939" s="120">
        <v>89</v>
      </c>
      <c r="C939" s="120">
        <v>89</v>
      </c>
      <c r="D939" s="120">
        <v>0</v>
      </c>
      <c r="E939" s="120">
        <v>11453</v>
      </c>
      <c r="F939" s="116">
        <v>2321</v>
      </c>
    </row>
    <row r="940" spans="1:6" s="132" customFormat="1" ht="12.75">
      <c r="A940" s="111" t="s">
        <v>504</v>
      </c>
      <c r="B940" s="120">
        <v>2</v>
      </c>
      <c r="C940" s="120">
        <v>0</v>
      </c>
      <c r="D940" s="120">
        <v>0</v>
      </c>
      <c r="E940" s="120">
        <v>0</v>
      </c>
      <c r="F940" s="116">
        <v>0</v>
      </c>
    </row>
    <row r="941" spans="1:6" s="132" customFormat="1" ht="12.75">
      <c r="A941" s="111" t="s">
        <v>505</v>
      </c>
      <c r="B941" s="120">
        <v>41</v>
      </c>
      <c r="C941" s="120">
        <v>0</v>
      </c>
      <c r="D941" s="120">
        <v>0</v>
      </c>
      <c r="E941" s="120">
        <v>5476</v>
      </c>
      <c r="F941" s="116">
        <v>910</v>
      </c>
    </row>
    <row r="942" spans="1:6" s="132" customFormat="1" ht="12.75">
      <c r="A942" s="111" t="s">
        <v>506</v>
      </c>
      <c r="B942" s="120">
        <v>41</v>
      </c>
      <c r="C942" s="120">
        <v>41</v>
      </c>
      <c r="D942" s="120">
        <v>0</v>
      </c>
      <c r="E942" s="120">
        <v>5556</v>
      </c>
      <c r="F942" s="116">
        <v>905</v>
      </c>
    </row>
    <row r="943" spans="1:6" s="132" customFormat="1" ht="12.75">
      <c r="A943" s="111" t="s">
        <v>507</v>
      </c>
      <c r="B943" s="120">
        <v>123</v>
      </c>
      <c r="C943" s="120">
        <v>123</v>
      </c>
      <c r="D943" s="120">
        <v>0</v>
      </c>
      <c r="E943" s="120">
        <v>24128</v>
      </c>
      <c r="F943" s="116">
        <v>4269</v>
      </c>
    </row>
    <row r="944" spans="1:6" s="132" customFormat="1" ht="12.75">
      <c r="A944" s="111" t="s">
        <v>508</v>
      </c>
      <c r="B944" s="120">
        <v>19</v>
      </c>
      <c r="C944" s="120">
        <v>0</v>
      </c>
      <c r="D944" s="120">
        <v>0</v>
      </c>
      <c r="E944" s="120">
        <v>2276</v>
      </c>
      <c r="F944" s="116">
        <v>378</v>
      </c>
    </row>
    <row r="945" spans="1:6" s="132" customFormat="1" ht="12.75">
      <c r="A945" s="111" t="s">
        <v>509</v>
      </c>
      <c r="B945" s="120">
        <v>19</v>
      </c>
      <c r="C945" s="120">
        <v>0</v>
      </c>
      <c r="D945" s="120">
        <v>0</v>
      </c>
      <c r="E945" s="120">
        <v>2309</v>
      </c>
      <c r="F945" s="116">
        <v>380</v>
      </c>
    </row>
    <row r="946" spans="1:6" s="132" customFormat="1" ht="12.75">
      <c r="A946" s="111" t="s">
        <v>510</v>
      </c>
      <c r="B946" s="120">
        <v>7</v>
      </c>
      <c r="C946" s="120">
        <v>7</v>
      </c>
      <c r="D946" s="120">
        <v>0</v>
      </c>
      <c r="E946" s="120">
        <v>1710</v>
      </c>
      <c r="F946" s="116">
        <v>426</v>
      </c>
    </row>
    <row r="947" spans="1:6" s="132" customFormat="1" ht="12.75">
      <c r="A947" s="111" t="s">
        <v>511</v>
      </c>
      <c r="B947" s="120">
        <v>38</v>
      </c>
      <c r="C947" s="120">
        <v>38</v>
      </c>
      <c r="D947" s="120">
        <v>0</v>
      </c>
      <c r="E947" s="120">
        <v>5223</v>
      </c>
      <c r="F947" s="116">
        <v>1062</v>
      </c>
    </row>
    <row r="948" spans="1:6" s="132" customFormat="1" ht="12.75">
      <c r="A948" s="112" t="s">
        <v>512</v>
      </c>
      <c r="B948" s="333">
        <v>128</v>
      </c>
      <c r="C948" s="333">
        <v>37</v>
      </c>
      <c r="D948" s="333">
        <v>0</v>
      </c>
      <c r="E948" s="333">
        <v>16362</v>
      </c>
      <c r="F948" s="335">
        <v>2764</v>
      </c>
    </row>
    <row r="949" spans="1:6" s="132" customFormat="1" ht="12.75">
      <c r="A949" s="112" t="s">
        <v>513</v>
      </c>
      <c r="B949" s="333"/>
      <c r="C949" s="333"/>
      <c r="D949" s="333"/>
      <c r="E949" s="333"/>
      <c r="F949" s="335"/>
    </row>
    <row r="950" spans="1:6" s="132" customFormat="1" ht="12.75">
      <c r="A950" s="112" t="s">
        <v>514</v>
      </c>
      <c r="B950" s="333"/>
      <c r="C950" s="333"/>
      <c r="D950" s="333"/>
      <c r="E950" s="333"/>
      <c r="F950" s="335"/>
    </row>
    <row r="951" spans="1:6" s="132" customFormat="1" ht="12.75">
      <c r="A951" s="112" t="s">
        <v>515</v>
      </c>
      <c r="B951" s="333"/>
      <c r="C951" s="333"/>
      <c r="D951" s="333"/>
      <c r="E951" s="333"/>
      <c r="F951" s="335"/>
    </row>
    <row r="952" spans="1:6" s="132" customFormat="1" ht="12.75">
      <c r="A952" s="112" t="s">
        <v>516</v>
      </c>
      <c r="B952" s="333"/>
      <c r="C952" s="333"/>
      <c r="D952" s="333"/>
      <c r="E952" s="333"/>
      <c r="F952" s="335"/>
    </row>
    <row r="953" spans="1:6" s="132" customFormat="1" ht="12.75">
      <c r="A953" s="112" t="s">
        <v>517</v>
      </c>
      <c r="B953" s="333"/>
      <c r="C953" s="333"/>
      <c r="D953" s="333"/>
      <c r="E953" s="333"/>
      <c r="F953" s="335"/>
    </row>
    <row r="954" spans="1:6" s="132" customFormat="1" ht="12.75">
      <c r="A954" s="112" t="s">
        <v>518</v>
      </c>
      <c r="B954" s="333"/>
      <c r="C954" s="333"/>
      <c r="D954" s="333"/>
      <c r="E954" s="333"/>
      <c r="F954" s="335"/>
    </row>
    <row r="955" spans="1:6" s="132" customFormat="1" ht="12.75">
      <c r="A955" s="112" t="s">
        <v>519</v>
      </c>
      <c r="B955" s="333"/>
      <c r="C955" s="333"/>
      <c r="D955" s="333"/>
      <c r="E955" s="333"/>
      <c r="F955" s="335"/>
    </row>
    <row r="956" spans="1:6" s="132" customFormat="1" ht="12.75">
      <c r="A956" s="112" t="s">
        <v>520</v>
      </c>
      <c r="B956" s="333"/>
      <c r="C956" s="333"/>
      <c r="D956" s="333"/>
      <c r="E956" s="333"/>
      <c r="F956" s="335"/>
    </row>
    <row r="957" spans="1:6" s="132" customFormat="1" ht="12.75">
      <c r="A957" s="111" t="s">
        <v>521</v>
      </c>
      <c r="B957" s="120">
        <v>38</v>
      </c>
      <c r="C957" s="120">
        <v>0</v>
      </c>
      <c r="D957" s="120">
        <v>0</v>
      </c>
      <c r="E957" s="120">
        <v>5225</v>
      </c>
      <c r="F957" s="116">
        <v>1046</v>
      </c>
    </row>
    <row r="958" spans="1:6" s="132" customFormat="1" ht="12.75">
      <c r="A958" s="111" t="s">
        <v>522</v>
      </c>
      <c r="B958" s="120">
        <v>18</v>
      </c>
      <c r="C958" s="120">
        <v>0</v>
      </c>
      <c r="D958" s="120">
        <v>0</v>
      </c>
      <c r="E958" s="120">
        <v>2284</v>
      </c>
      <c r="F958" s="116">
        <v>380</v>
      </c>
    </row>
    <row r="959" spans="1:6" s="132" customFormat="1" ht="12.75">
      <c r="A959" s="111" t="s">
        <v>523</v>
      </c>
      <c r="B959" s="120">
        <v>38</v>
      </c>
      <c r="C959" s="120">
        <v>38</v>
      </c>
      <c r="D959" s="120">
        <v>0</v>
      </c>
      <c r="E959" s="120">
        <v>5177</v>
      </c>
      <c r="F959" s="116">
        <v>1024</v>
      </c>
    </row>
    <row r="960" spans="1:6" s="132" customFormat="1" ht="12.75">
      <c r="A960" s="111" t="s">
        <v>524</v>
      </c>
      <c r="B960" s="120">
        <v>1</v>
      </c>
      <c r="C960" s="120">
        <v>1</v>
      </c>
      <c r="D960" s="120">
        <v>0</v>
      </c>
      <c r="E960" s="120">
        <v>5166</v>
      </c>
      <c r="F960" s="116">
        <v>0</v>
      </c>
    </row>
    <row r="961" spans="1:6" s="132" customFormat="1" ht="12.75">
      <c r="A961" s="111" t="s">
        <v>525</v>
      </c>
      <c r="B961" s="120">
        <v>37</v>
      </c>
      <c r="C961" s="120">
        <v>0</v>
      </c>
      <c r="D961" s="120">
        <v>0</v>
      </c>
      <c r="E961" s="120">
        <v>5119</v>
      </c>
      <c r="F961" s="116">
        <v>851</v>
      </c>
    </row>
    <row r="962" spans="1:6" s="132" customFormat="1" ht="12.75">
      <c r="A962" s="111" t="s">
        <v>686</v>
      </c>
      <c r="B962" s="120">
        <v>1</v>
      </c>
      <c r="C962" s="120">
        <v>1</v>
      </c>
      <c r="D962" s="120">
        <v>0</v>
      </c>
      <c r="E962" s="120">
        <v>5184</v>
      </c>
      <c r="F962" s="116">
        <v>32</v>
      </c>
    </row>
    <row r="963" spans="1:6" s="132" customFormat="1" ht="12.75">
      <c r="A963" s="111" t="s">
        <v>526</v>
      </c>
      <c r="B963" s="120">
        <v>38</v>
      </c>
      <c r="C963" s="120">
        <v>38</v>
      </c>
      <c r="D963" s="120">
        <v>0</v>
      </c>
      <c r="E963" s="120">
        <v>5167</v>
      </c>
      <c r="F963" s="116">
        <v>1045</v>
      </c>
    </row>
    <row r="964" spans="1:6" s="132" customFormat="1" ht="12.75">
      <c r="A964" s="111" t="s">
        <v>527</v>
      </c>
      <c r="B964" s="120">
        <v>19</v>
      </c>
      <c r="C964" s="120">
        <v>0</v>
      </c>
      <c r="D964" s="120">
        <v>0</v>
      </c>
      <c r="E964" s="120">
        <v>2325</v>
      </c>
      <c r="F964" s="116">
        <v>380</v>
      </c>
    </row>
    <row r="965" spans="1:6" s="132" customFormat="1" ht="12.75">
      <c r="A965" s="111" t="s">
        <v>528</v>
      </c>
      <c r="B965" s="120">
        <v>53</v>
      </c>
      <c r="C965" s="120">
        <v>53</v>
      </c>
      <c r="D965" s="120">
        <v>0</v>
      </c>
      <c r="E965" s="120">
        <v>5871</v>
      </c>
      <c r="F965" s="116">
        <v>976</v>
      </c>
    </row>
    <row r="966" spans="1:6" s="132" customFormat="1" ht="12.75">
      <c r="A966" s="111" t="s">
        <v>529</v>
      </c>
      <c r="B966" s="120">
        <v>52</v>
      </c>
      <c r="C966" s="120">
        <v>52</v>
      </c>
      <c r="D966" s="120">
        <v>0</v>
      </c>
      <c r="E966" s="120">
        <v>5867</v>
      </c>
      <c r="F966" s="116">
        <v>975</v>
      </c>
    </row>
    <row r="967" spans="1:6" s="132" customFormat="1" ht="12.75">
      <c r="A967" s="111" t="s">
        <v>530</v>
      </c>
      <c r="B967" s="120">
        <v>53</v>
      </c>
      <c r="C967" s="120">
        <v>53</v>
      </c>
      <c r="D967" s="120">
        <v>0</v>
      </c>
      <c r="E967" s="120">
        <v>6009</v>
      </c>
      <c r="F967" s="116">
        <v>999</v>
      </c>
    </row>
    <row r="968" spans="1:6" s="132" customFormat="1" ht="12.75">
      <c r="A968" s="111" t="s">
        <v>531</v>
      </c>
      <c r="B968" s="120">
        <v>53</v>
      </c>
      <c r="C968" s="120">
        <v>53</v>
      </c>
      <c r="D968" s="120">
        <v>0</v>
      </c>
      <c r="E968" s="120">
        <v>6009</v>
      </c>
      <c r="F968" s="116">
        <v>999</v>
      </c>
    </row>
    <row r="969" spans="1:6" s="132" customFormat="1" ht="12.75">
      <c r="A969" s="111" t="s">
        <v>532</v>
      </c>
      <c r="B969" s="120">
        <v>53</v>
      </c>
      <c r="C969" s="120">
        <v>0</v>
      </c>
      <c r="D969" s="120">
        <v>0</v>
      </c>
      <c r="E969" s="120">
        <v>5973</v>
      </c>
      <c r="F969" s="116">
        <v>993</v>
      </c>
    </row>
    <row r="970" spans="1:6" s="132" customFormat="1" ht="12.75">
      <c r="A970" s="111" t="s">
        <v>533</v>
      </c>
      <c r="B970" s="120">
        <v>53</v>
      </c>
      <c r="C970" s="120">
        <v>53</v>
      </c>
      <c r="D970" s="120">
        <v>0</v>
      </c>
      <c r="E970" s="120">
        <v>6009</v>
      </c>
      <c r="F970" s="116">
        <v>999</v>
      </c>
    </row>
    <row r="971" spans="1:6" s="132" customFormat="1" ht="12.75">
      <c r="A971" s="111" t="s">
        <v>534</v>
      </c>
      <c r="B971" s="120">
        <v>1</v>
      </c>
      <c r="C971" s="120">
        <v>1</v>
      </c>
      <c r="D971" s="120">
        <v>0</v>
      </c>
      <c r="E971" s="120">
        <v>9247</v>
      </c>
      <c r="F971" s="116">
        <v>1995</v>
      </c>
    </row>
    <row r="972" spans="1:6" s="132" customFormat="1" ht="12.75">
      <c r="A972" s="111" t="s">
        <v>535</v>
      </c>
      <c r="B972" s="120">
        <v>1</v>
      </c>
      <c r="C972" s="120">
        <v>1</v>
      </c>
      <c r="D972" s="120">
        <v>0</v>
      </c>
      <c r="E972" s="120">
        <v>9250</v>
      </c>
      <c r="F972" s="116">
        <v>1995</v>
      </c>
    </row>
    <row r="973" spans="1:6" s="132" customFormat="1" ht="12.75">
      <c r="A973" s="110" t="s">
        <v>536</v>
      </c>
      <c r="B973" s="333">
        <v>2</v>
      </c>
      <c r="C973" s="333">
        <v>0</v>
      </c>
      <c r="D973" s="333">
        <v>0</v>
      </c>
      <c r="E973" s="333">
        <v>1850</v>
      </c>
      <c r="F973" s="335">
        <v>399</v>
      </c>
    </row>
    <row r="974" spans="1:6" s="132" customFormat="1" ht="12.75">
      <c r="A974" s="113" t="s">
        <v>537</v>
      </c>
      <c r="B974" s="333"/>
      <c r="C974" s="333"/>
      <c r="D974" s="333"/>
      <c r="E974" s="333"/>
      <c r="F974" s="335"/>
    </row>
    <row r="975" spans="1:6" s="132" customFormat="1" ht="12.75">
      <c r="A975" s="111" t="s">
        <v>538</v>
      </c>
      <c r="B975" s="120">
        <v>1</v>
      </c>
      <c r="C975" s="120">
        <v>1</v>
      </c>
      <c r="D975" s="120">
        <v>0</v>
      </c>
      <c r="E975" s="120">
        <v>2451</v>
      </c>
      <c r="F975" s="116">
        <v>529</v>
      </c>
    </row>
    <row r="976" spans="1:6" s="132" customFormat="1" ht="12.75">
      <c r="A976" s="111" t="s">
        <v>539</v>
      </c>
      <c r="B976" s="120">
        <v>1</v>
      </c>
      <c r="C976" s="120">
        <v>1</v>
      </c>
      <c r="D976" s="120">
        <v>0</v>
      </c>
      <c r="E976" s="120">
        <v>2005</v>
      </c>
      <c r="F976" s="116">
        <v>432</v>
      </c>
    </row>
    <row r="977" spans="1:6" s="132" customFormat="1" ht="12.75">
      <c r="A977" s="111" t="s">
        <v>540</v>
      </c>
      <c r="B977" s="120">
        <v>0</v>
      </c>
      <c r="C977" s="120">
        <v>0</v>
      </c>
      <c r="D977" s="120">
        <v>0</v>
      </c>
      <c r="E977" s="120">
        <v>0</v>
      </c>
      <c r="F977" s="116">
        <v>0</v>
      </c>
    </row>
    <row r="978" spans="1:6" s="132" customFormat="1" ht="12.75">
      <c r="A978" s="111" t="s">
        <v>541</v>
      </c>
      <c r="B978" s="120">
        <v>0</v>
      </c>
      <c r="C978" s="120">
        <v>0</v>
      </c>
      <c r="D978" s="120">
        <v>0</v>
      </c>
      <c r="E978" s="120">
        <v>0</v>
      </c>
      <c r="F978" s="116">
        <v>0</v>
      </c>
    </row>
    <row r="979" spans="1:6" s="132" customFormat="1" ht="12.75">
      <c r="A979" s="112" t="s">
        <v>542</v>
      </c>
      <c r="B979" s="333">
        <v>19</v>
      </c>
      <c r="C979" s="333">
        <v>15</v>
      </c>
      <c r="D979" s="333">
        <v>0</v>
      </c>
      <c r="E979" s="333">
        <v>3230</v>
      </c>
      <c r="F979" s="335">
        <v>697</v>
      </c>
    </row>
    <row r="980" spans="1:6" s="132" customFormat="1" ht="12.75">
      <c r="A980" s="112" t="s">
        <v>543</v>
      </c>
      <c r="B980" s="333"/>
      <c r="C980" s="333"/>
      <c r="D980" s="333"/>
      <c r="E980" s="333"/>
      <c r="F980" s="335"/>
    </row>
    <row r="981" spans="1:6" s="132" customFormat="1" ht="12.75">
      <c r="A981" s="112" t="s">
        <v>544</v>
      </c>
      <c r="B981" s="333"/>
      <c r="C981" s="333"/>
      <c r="D981" s="333"/>
      <c r="E981" s="333"/>
      <c r="F981" s="335"/>
    </row>
    <row r="982" spans="1:6" s="132" customFormat="1" ht="12.75">
      <c r="A982" s="112" t="s">
        <v>545</v>
      </c>
      <c r="B982" s="333"/>
      <c r="C982" s="333"/>
      <c r="D982" s="333"/>
      <c r="E982" s="333"/>
      <c r="F982" s="335"/>
    </row>
    <row r="983" spans="1:6" s="132" customFormat="1" ht="12.75">
      <c r="A983" s="112" t="s">
        <v>546</v>
      </c>
      <c r="B983" s="333"/>
      <c r="C983" s="333"/>
      <c r="D983" s="333"/>
      <c r="E983" s="333"/>
      <c r="F983" s="335"/>
    </row>
    <row r="984" spans="1:6" s="132" customFormat="1" ht="12.75">
      <c r="A984" s="112" t="s">
        <v>547</v>
      </c>
      <c r="B984" s="333"/>
      <c r="C984" s="333"/>
      <c r="D984" s="333"/>
      <c r="E984" s="333"/>
      <c r="F984" s="335"/>
    </row>
    <row r="985" spans="1:6" s="132" customFormat="1" ht="12.75">
      <c r="A985" s="112" t="s">
        <v>548</v>
      </c>
      <c r="B985" s="333"/>
      <c r="C985" s="333"/>
      <c r="D985" s="333"/>
      <c r="E985" s="333"/>
      <c r="F985" s="335"/>
    </row>
    <row r="986" spans="1:6" s="132" customFormat="1" ht="12.75">
      <c r="A986" s="111" t="s">
        <v>549</v>
      </c>
      <c r="B986" s="120">
        <v>17</v>
      </c>
      <c r="C986" s="120">
        <v>17</v>
      </c>
      <c r="D986" s="120">
        <v>0</v>
      </c>
      <c r="E986" s="120">
        <v>2429</v>
      </c>
      <c r="F986" s="116">
        <v>404</v>
      </c>
    </row>
    <row r="987" spans="1:6" s="132" customFormat="1" ht="12.75">
      <c r="A987" s="111" t="s">
        <v>550</v>
      </c>
      <c r="B987" s="120">
        <v>21</v>
      </c>
      <c r="C987" s="120">
        <v>21</v>
      </c>
      <c r="D987" s="120">
        <v>0</v>
      </c>
      <c r="E987" s="120">
        <v>2479</v>
      </c>
      <c r="F987" s="116">
        <v>412</v>
      </c>
    </row>
    <row r="988" spans="1:6" s="132" customFormat="1" ht="12.75">
      <c r="A988" s="111" t="s">
        <v>551</v>
      </c>
      <c r="B988" s="120">
        <v>1</v>
      </c>
      <c r="C988" s="120">
        <v>1</v>
      </c>
      <c r="D988" s="120">
        <v>272</v>
      </c>
      <c r="E988" s="120">
        <v>11240</v>
      </c>
      <c r="F988" s="116">
        <v>626</v>
      </c>
    </row>
    <row r="989" spans="1:6" s="132" customFormat="1" ht="12.75">
      <c r="A989" s="112" t="s">
        <v>552</v>
      </c>
      <c r="B989" s="333">
        <v>96</v>
      </c>
      <c r="C989" s="333">
        <v>0</v>
      </c>
      <c r="D989" s="333">
        <v>0</v>
      </c>
      <c r="E989" s="333">
        <v>14017</v>
      </c>
      <c r="F989" s="335">
        <v>2463</v>
      </c>
    </row>
    <row r="990" spans="1:6" s="132" customFormat="1" ht="12.75">
      <c r="A990" s="112" t="s">
        <v>553</v>
      </c>
      <c r="B990" s="333"/>
      <c r="C990" s="333"/>
      <c r="D990" s="333"/>
      <c r="E990" s="333"/>
      <c r="F990" s="335"/>
    </row>
    <row r="991" spans="1:6" s="132" customFormat="1" ht="12.75">
      <c r="A991" s="110" t="s">
        <v>554</v>
      </c>
      <c r="B991" s="333">
        <v>10</v>
      </c>
      <c r="C991" s="333">
        <v>10</v>
      </c>
      <c r="D991" s="333">
        <v>6.2</v>
      </c>
      <c r="E991" s="333">
        <v>4069.4</v>
      </c>
      <c r="F991" s="335">
        <v>845</v>
      </c>
    </row>
    <row r="992" spans="1:6" s="132" customFormat="1" ht="12.75">
      <c r="A992" s="112" t="s">
        <v>555</v>
      </c>
      <c r="B992" s="333"/>
      <c r="C992" s="333"/>
      <c r="D992" s="333"/>
      <c r="E992" s="333"/>
      <c r="F992" s="335"/>
    </row>
    <row r="993" spans="1:6" s="132" customFormat="1" ht="12.75">
      <c r="A993" s="112" t="s">
        <v>556</v>
      </c>
      <c r="B993" s="333"/>
      <c r="C993" s="333"/>
      <c r="D993" s="333"/>
      <c r="E993" s="333"/>
      <c r="F993" s="335"/>
    </row>
    <row r="994" spans="1:6" s="132" customFormat="1" ht="12.75">
      <c r="A994" s="112" t="s">
        <v>557</v>
      </c>
      <c r="B994" s="333"/>
      <c r="C994" s="333"/>
      <c r="D994" s="333"/>
      <c r="E994" s="333"/>
      <c r="F994" s="335"/>
    </row>
    <row r="995" spans="1:6" s="132" customFormat="1" ht="12.75">
      <c r="A995" s="112" t="s">
        <v>558</v>
      </c>
      <c r="B995" s="333"/>
      <c r="C995" s="333"/>
      <c r="D995" s="333"/>
      <c r="E995" s="333"/>
      <c r="F995" s="335"/>
    </row>
    <row r="996" spans="1:6" s="132" customFormat="1" ht="12.75">
      <c r="A996" s="112" t="s">
        <v>559</v>
      </c>
      <c r="B996" s="333"/>
      <c r="C996" s="333"/>
      <c r="D996" s="333"/>
      <c r="E996" s="333"/>
      <c r="F996" s="335"/>
    </row>
    <row r="997" spans="1:6" s="132" customFormat="1" ht="12.75">
      <c r="A997" s="112" t="s">
        <v>560</v>
      </c>
      <c r="B997" s="333"/>
      <c r="C997" s="333"/>
      <c r="D997" s="333"/>
      <c r="E997" s="333"/>
      <c r="F997" s="335"/>
    </row>
    <row r="998" spans="1:6" s="132" customFormat="1" ht="12.75">
      <c r="A998" s="112" t="s">
        <v>561</v>
      </c>
      <c r="B998" s="333"/>
      <c r="C998" s="333"/>
      <c r="D998" s="333"/>
      <c r="E998" s="333"/>
      <c r="F998" s="335"/>
    </row>
    <row r="999" spans="1:6" s="132" customFormat="1" ht="12.75">
      <c r="A999" s="112" t="s">
        <v>562</v>
      </c>
      <c r="B999" s="333"/>
      <c r="C999" s="333"/>
      <c r="D999" s="333"/>
      <c r="E999" s="333"/>
      <c r="F999" s="335"/>
    </row>
    <row r="1000" spans="1:6" s="132" customFormat="1" ht="12.75">
      <c r="A1000" s="112" t="s">
        <v>563</v>
      </c>
      <c r="B1000" s="333"/>
      <c r="C1000" s="333"/>
      <c r="D1000" s="333"/>
      <c r="E1000" s="333"/>
      <c r="F1000" s="335"/>
    </row>
    <row r="1001" spans="1:6" s="132" customFormat="1" ht="12.75">
      <c r="A1001" s="110" t="s">
        <v>564</v>
      </c>
      <c r="B1001" s="333">
        <v>4</v>
      </c>
      <c r="C1001" s="333">
        <v>2</v>
      </c>
      <c r="D1001" s="333">
        <v>0</v>
      </c>
      <c r="E1001" s="333">
        <v>5791</v>
      </c>
      <c r="F1001" s="335">
        <v>1225</v>
      </c>
    </row>
    <row r="1002" spans="1:6" s="132" customFormat="1" ht="12.75">
      <c r="A1002" s="112" t="s">
        <v>565</v>
      </c>
      <c r="B1002" s="333"/>
      <c r="C1002" s="333"/>
      <c r="D1002" s="333"/>
      <c r="E1002" s="333"/>
      <c r="F1002" s="335"/>
    </row>
    <row r="1003" spans="1:6" s="132" customFormat="1" ht="12.75">
      <c r="A1003" s="112" t="s">
        <v>566</v>
      </c>
      <c r="B1003" s="333"/>
      <c r="C1003" s="333"/>
      <c r="D1003" s="333"/>
      <c r="E1003" s="333"/>
      <c r="F1003" s="335"/>
    </row>
    <row r="1004" spans="1:6" s="132" customFormat="1" ht="12.75">
      <c r="A1004" s="110" t="s">
        <v>567</v>
      </c>
      <c r="B1004" s="333">
        <v>32</v>
      </c>
      <c r="C1004" s="333">
        <v>3</v>
      </c>
      <c r="D1004" s="333">
        <v>0</v>
      </c>
      <c r="E1004" s="333">
        <v>5999</v>
      </c>
      <c r="F1004" s="334">
        <v>1270</v>
      </c>
    </row>
    <row r="1005" spans="1:6" s="132" customFormat="1" ht="12.75">
      <c r="A1005" s="112" t="s">
        <v>568</v>
      </c>
      <c r="B1005" s="333"/>
      <c r="C1005" s="333"/>
      <c r="D1005" s="333"/>
      <c r="E1005" s="333"/>
      <c r="F1005" s="334"/>
    </row>
    <row r="1006" spans="1:6" s="132" customFormat="1" ht="12.75">
      <c r="A1006" s="112" t="s">
        <v>569</v>
      </c>
      <c r="B1006" s="333"/>
      <c r="C1006" s="333"/>
      <c r="D1006" s="333"/>
      <c r="E1006" s="333"/>
      <c r="F1006" s="334"/>
    </row>
    <row r="1007" spans="1:6" s="132" customFormat="1" ht="12.75">
      <c r="A1007" s="112" t="s">
        <v>570</v>
      </c>
      <c r="B1007" s="333"/>
      <c r="C1007" s="333"/>
      <c r="D1007" s="333"/>
      <c r="E1007" s="333"/>
      <c r="F1007" s="334"/>
    </row>
    <row r="1008" spans="1:6" s="132" customFormat="1" ht="12.75">
      <c r="A1008" s="111" t="s">
        <v>571</v>
      </c>
      <c r="B1008" s="120">
        <v>5</v>
      </c>
      <c r="C1008" s="120">
        <v>5</v>
      </c>
      <c r="D1008" s="120">
        <v>0</v>
      </c>
      <c r="E1008" s="120">
        <v>1310</v>
      </c>
      <c r="F1008" s="116">
        <v>278</v>
      </c>
    </row>
    <row r="1009" spans="1:6" s="132" customFormat="1" ht="12.75">
      <c r="A1009" s="112" t="s">
        <v>572</v>
      </c>
      <c r="B1009" s="333">
        <v>41</v>
      </c>
      <c r="C1009" s="333">
        <v>41</v>
      </c>
      <c r="D1009" s="333">
        <v>0</v>
      </c>
      <c r="E1009" s="333">
        <v>8634</v>
      </c>
      <c r="F1009" s="334">
        <v>1864</v>
      </c>
    </row>
    <row r="1010" spans="1:6" s="132" customFormat="1" ht="12.75">
      <c r="A1010" s="112" t="s">
        <v>573</v>
      </c>
      <c r="B1010" s="333"/>
      <c r="C1010" s="333"/>
      <c r="D1010" s="333"/>
      <c r="E1010" s="333"/>
      <c r="F1010" s="334"/>
    </row>
    <row r="1011" spans="1:6" s="132" customFormat="1" ht="12.75">
      <c r="A1011" s="112" t="s">
        <v>574</v>
      </c>
      <c r="B1011" s="333"/>
      <c r="C1011" s="333"/>
      <c r="D1011" s="333"/>
      <c r="E1011" s="333"/>
      <c r="F1011" s="334"/>
    </row>
    <row r="1012" spans="1:6" s="132" customFormat="1" ht="12.75">
      <c r="A1012" s="112" t="s">
        <v>575</v>
      </c>
      <c r="B1012" s="333"/>
      <c r="C1012" s="333"/>
      <c r="D1012" s="333"/>
      <c r="E1012" s="333"/>
      <c r="F1012" s="334"/>
    </row>
    <row r="1013" spans="1:6" s="132" customFormat="1" ht="12.75">
      <c r="A1013" s="112" t="s">
        <v>576</v>
      </c>
      <c r="B1013" s="333"/>
      <c r="C1013" s="333"/>
      <c r="D1013" s="333"/>
      <c r="E1013" s="333"/>
      <c r="F1013" s="334"/>
    </row>
    <row r="1014" spans="1:6" s="132" customFormat="1" ht="12.75">
      <c r="A1014" s="112" t="s">
        <v>577</v>
      </c>
      <c r="B1014" s="333"/>
      <c r="C1014" s="333"/>
      <c r="D1014" s="333"/>
      <c r="E1014" s="333"/>
      <c r="F1014" s="334"/>
    </row>
    <row r="1015" spans="1:6" s="132" customFormat="1" ht="12.75">
      <c r="A1015" s="112" t="s">
        <v>578</v>
      </c>
      <c r="B1015" s="333"/>
      <c r="C1015" s="333"/>
      <c r="D1015" s="333"/>
      <c r="E1015" s="333"/>
      <c r="F1015" s="334"/>
    </row>
    <row r="1016" spans="1:6" s="132" customFormat="1" ht="12.75">
      <c r="A1016" s="112" t="s">
        <v>579</v>
      </c>
      <c r="B1016" s="333"/>
      <c r="C1016" s="333"/>
      <c r="D1016" s="333"/>
      <c r="E1016" s="333"/>
      <c r="F1016" s="334"/>
    </row>
    <row r="1017" spans="1:6" s="132" customFormat="1" ht="12.75">
      <c r="A1017" s="112" t="s">
        <v>580</v>
      </c>
      <c r="B1017" s="333"/>
      <c r="C1017" s="333"/>
      <c r="D1017" s="333"/>
      <c r="E1017" s="333"/>
      <c r="F1017" s="334"/>
    </row>
    <row r="1018" spans="1:6" s="132" customFormat="1" ht="12.75">
      <c r="A1018" s="112" t="s">
        <v>581</v>
      </c>
      <c r="B1018" s="333"/>
      <c r="C1018" s="333"/>
      <c r="D1018" s="333"/>
      <c r="E1018" s="333"/>
      <c r="F1018" s="334"/>
    </row>
    <row r="1019" spans="1:6" s="132" customFormat="1" ht="12.75">
      <c r="A1019" s="112" t="s">
        <v>582</v>
      </c>
      <c r="B1019" s="333"/>
      <c r="C1019" s="333"/>
      <c r="D1019" s="333"/>
      <c r="E1019" s="333"/>
      <c r="F1019" s="334"/>
    </row>
    <row r="1020" spans="1:6" s="132" customFormat="1" ht="12.75">
      <c r="A1020" s="112" t="s">
        <v>583</v>
      </c>
      <c r="B1020" s="333"/>
      <c r="C1020" s="333"/>
      <c r="D1020" s="333"/>
      <c r="E1020" s="333"/>
      <c r="F1020" s="334"/>
    </row>
    <row r="1021" spans="1:6" s="132" customFormat="1" ht="12.75">
      <c r="A1021" s="112" t="s">
        <v>584</v>
      </c>
      <c r="B1021" s="333"/>
      <c r="C1021" s="333"/>
      <c r="D1021" s="333"/>
      <c r="E1021" s="333"/>
      <c r="F1021" s="334"/>
    </row>
    <row r="1022" spans="1:6" s="132" customFormat="1" ht="12.75">
      <c r="A1022" s="112" t="s">
        <v>585</v>
      </c>
      <c r="B1022" s="333"/>
      <c r="C1022" s="333"/>
      <c r="D1022" s="333"/>
      <c r="E1022" s="333"/>
      <c r="F1022" s="334"/>
    </row>
    <row r="1023" spans="1:6" s="132" customFormat="1" ht="12.75">
      <c r="A1023" s="112" t="s">
        <v>586</v>
      </c>
      <c r="B1023" s="333"/>
      <c r="C1023" s="333"/>
      <c r="D1023" s="333"/>
      <c r="E1023" s="333"/>
      <c r="F1023" s="334"/>
    </row>
    <row r="1024" spans="1:6" s="132" customFormat="1" ht="12.75">
      <c r="A1024" s="112" t="s">
        <v>587</v>
      </c>
      <c r="B1024" s="333"/>
      <c r="C1024" s="333"/>
      <c r="D1024" s="333"/>
      <c r="E1024" s="333"/>
      <c r="F1024" s="334"/>
    </row>
    <row r="1025" spans="1:6" s="132" customFormat="1" ht="12.75">
      <c r="A1025" s="112" t="s">
        <v>588</v>
      </c>
      <c r="B1025" s="333"/>
      <c r="C1025" s="333"/>
      <c r="D1025" s="333"/>
      <c r="E1025" s="333"/>
      <c r="F1025" s="334"/>
    </row>
    <row r="1026" spans="1:6" s="132" customFormat="1" ht="12.75">
      <c r="A1026" s="112" t="s">
        <v>589</v>
      </c>
      <c r="B1026" s="333"/>
      <c r="C1026" s="333"/>
      <c r="D1026" s="333"/>
      <c r="E1026" s="333"/>
      <c r="F1026" s="334"/>
    </row>
    <row r="1027" spans="1:6" s="132" customFormat="1" ht="12.75">
      <c r="A1027" s="112" t="s">
        <v>590</v>
      </c>
      <c r="B1027" s="333"/>
      <c r="C1027" s="333"/>
      <c r="D1027" s="333"/>
      <c r="E1027" s="333"/>
      <c r="F1027" s="334"/>
    </row>
    <row r="1028" spans="1:6" s="132" customFormat="1" ht="12.75">
      <c r="A1028" s="112" t="s">
        <v>591</v>
      </c>
      <c r="B1028" s="333"/>
      <c r="C1028" s="333"/>
      <c r="D1028" s="333"/>
      <c r="E1028" s="333"/>
      <c r="F1028" s="334"/>
    </row>
    <row r="1029" spans="1:6" s="132" customFormat="1" ht="12.75">
      <c r="A1029" s="112" t="s">
        <v>592</v>
      </c>
      <c r="B1029" s="333"/>
      <c r="C1029" s="333"/>
      <c r="D1029" s="333"/>
      <c r="E1029" s="333"/>
      <c r="F1029" s="334"/>
    </row>
    <row r="1030" spans="1:6" s="132" customFormat="1" ht="12.75">
      <c r="A1030" s="112" t="s">
        <v>593</v>
      </c>
      <c r="B1030" s="333"/>
      <c r="C1030" s="333"/>
      <c r="D1030" s="333"/>
      <c r="E1030" s="333"/>
      <c r="F1030" s="334"/>
    </row>
    <row r="1031" spans="1:6" s="132" customFormat="1" ht="12.75">
      <c r="A1031" s="112" t="s">
        <v>594</v>
      </c>
      <c r="B1031" s="333"/>
      <c r="C1031" s="333"/>
      <c r="D1031" s="333"/>
      <c r="E1031" s="333"/>
      <c r="F1031" s="334"/>
    </row>
    <row r="1032" spans="1:6" s="132" customFormat="1" ht="12.75">
      <c r="A1032" s="112" t="s">
        <v>595</v>
      </c>
      <c r="B1032" s="333"/>
      <c r="C1032" s="333"/>
      <c r="D1032" s="333"/>
      <c r="E1032" s="333"/>
      <c r="F1032" s="334"/>
    </row>
    <row r="1033" spans="1:6" s="132" customFormat="1" ht="12.75">
      <c r="A1033" s="112" t="s">
        <v>596</v>
      </c>
      <c r="B1033" s="333"/>
      <c r="C1033" s="333"/>
      <c r="D1033" s="333"/>
      <c r="E1033" s="333"/>
      <c r="F1033" s="334"/>
    </row>
    <row r="1034" spans="1:6" s="132" customFormat="1" ht="12.75">
      <c r="A1034" s="112" t="s">
        <v>597</v>
      </c>
      <c r="B1034" s="333"/>
      <c r="C1034" s="333"/>
      <c r="D1034" s="333"/>
      <c r="E1034" s="333"/>
      <c r="F1034" s="334"/>
    </row>
    <row r="1035" spans="1:6" s="132" customFormat="1" ht="12.75">
      <c r="A1035" s="112" t="s">
        <v>598</v>
      </c>
      <c r="B1035" s="333"/>
      <c r="C1035" s="333"/>
      <c r="D1035" s="333"/>
      <c r="E1035" s="333"/>
      <c r="F1035" s="334"/>
    </row>
    <row r="1036" spans="1:6" s="132" customFormat="1" ht="12.75">
      <c r="A1036" s="112" t="s">
        <v>599</v>
      </c>
      <c r="B1036" s="333"/>
      <c r="C1036" s="333"/>
      <c r="D1036" s="333"/>
      <c r="E1036" s="333"/>
      <c r="F1036" s="334"/>
    </row>
    <row r="1037" spans="1:6" s="132" customFormat="1" ht="12.75">
      <c r="A1037" s="112" t="s">
        <v>600</v>
      </c>
      <c r="B1037" s="333"/>
      <c r="C1037" s="333"/>
      <c r="D1037" s="333"/>
      <c r="E1037" s="333"/>
      <c r="F1037" s="334"/>
    </row>
    <row r="1038" spans="1:6" s="132" customFormat="1" ht="12.75">
      <c r="A1038" s="112" t="s">
        <v>601</v>
      </c>
      <c r="B1038" s="333"/>
      <c r="C1038" s="333"/>
      <c r="D1038" s="333"/>
      <c r="E1038" s="333"/>
      <c r="F1038" s="334"/>
    </row>
    <row r="1039" spans="1:6" s="132" customFormat="1" ht="12.75">
      <c r="A1039" s="112" t="s">
        <v>602</v>
      </c>
      <c r="B1039" s="333"/>
      <c r="C1039" s="333"/>
      <c r="D1039" s="333"/>
      <c r="E1039" s="333"/>
      <c r="F1039" s="334"/>
    </row>
    <row r="1040" spans="1:6" s="132" customFormat="1" ht="12.75">
      <c r="A1040" s="112" t="s">
        <v>603</v>
      </c>
      <c r="B1040" s="333"/>
      <c r="C1040" s="333"/>
      <c r="D1040" s="333"/>
      <c r="E1040" s="333"/>
      <c r="F1040" s="334"/>
    </row>
    <row r="1041" spans="1:6" s="132" customFormat="1" ht="12.75">
      <c r="A1041" s="112" t="s">
        <v>604</v>
      </c>
      <c r="B1041" s="333"/>
      <c r="C1041" s="333"/>
      <c r="D1041" s="333"/>
      <c r="E1041" s="333"/>
      <c r="F1041" s="334"/>
    </row>
    <row r="1042" spans="1:6" s="132" customFormat="1" ht="12.75">
      <c r="A1042" s="112" t="s">
        <v>605</v>
      </c>
      <c r="B1042" s="333"/>
      <c r="C1042" s="333"/>
      <c r="D1042" s="333"/>
      <c r="E1042" s="333"/>
      <c r="F1042" s="334"/>
    </row>
    <row r="1043" spans="1:6" s="132" customFormat="1" ht="12.75">
      <c r="A1043" s="112" t="s">
        <v>606</v>
      </c>
      <c r="B1043" s="333"/>
      <c r="C1043" s="333"/>
      <c r="D1043" s="333"/>
      <c r="E1043" s="333"/>
      <c r="F1043" s="334"/>
    </row>
    <row r="1044" spans="1:6" s="132" customFormat="1" ht="12.75">
      <c r="A1044" s="112" t="s">
        <v>607</v>
      </c>
      <c r="B1044" s="333"/>
      <c r="C1044" s="333"/>
      <c r="D1044" s="333"/>
      <c r="E1044" s="333"/>
      <c r="F1044" s="334"/>
    </row>
    <row r="1045" spans="1:6" s="132" customFormat="1" ht="12.75">
      <c r="A1045" s="112" t="s">
        <v>608</v>
      </c>
      <c r="B1045" s="333"/>
      <c r="C1045" s="333"/>
      <c r="D1045" s="333"/>
      <c r="E1045" s="333"/>
      <c r="F1045" s="334"/>
    </row>
    <row r="1046" spans="1:6" s="132" customFormat="1" ht="12.75">
      <c r="A1046" s="112" t="s">
        <v>609</v>
      </c>
      <c r="B1046" s="333"/>
      <c r="C1046" s="333"/>
      <c r="D1046" s="333"/>
      <c r="E1046" s="333"/>
      <c r="F1046" s="334"/>
    </row>
    <row r="1047" spans="1:6" s="132" customFormat="1" ht="12.75">
      <c r="A1047" s="112" t="s">
        <v>610</v>
      </c>
      <c r="B1047" s="333"/>
      <c r="C1047" s="333"/>
      <c r="D1047" s="333"/>
      <c r="E1047" s="333"/>
      <c r="F1047" s="334"/>
    </row>
    <row r="1048" spans="1:6" s="132" customFormat="1" ht="12.75">
      <c r="A1048" s="112" t="s">
        <v>611</v>
      </c>
      <c r="B1048" s="333"/>
      <c r="C1048" s="333"/>
      <c r="D1048" s="333"/>
      <c r="E1048" s="333"/>
      <c r="F1048" s="334"/>
    </row>
    <row r="1049" spans="1:6" s="132" customFormat="1" ht="12.75">
      <c r="A1049" s="112" t="s">
        <v>612</v>
      </c>
      <c r="B1049" s="333"/>
      <c r="C1049" s="333"/>
      <c r="D1049" s="333"/>
      <c r="E1049" s="333"/>
      <c r="F1049" s="334"/>
    </row>
    <row r="1050" spans="1:6" s="132" customFormat="1" ht="12.75">
      <c r="A1050" s="112" t="s">
        <v>613</v>
      </c>
      <c r="B1050" s="333"/>
      <c r="C1050" s="333"/>
      <c r="D1050" s="333"/>
      <c r="E1050" s="333"/>
      <c r="F1050" s="334"/>
    </row>
    <row r="1051" spans="1:6" s="132" customFormat="1" ht="12.75">
      <c r="A1051" s="111" t="s">
        <v>614</v>
      </c>
      <c r="B1051" s="120">
        <v>1</v>
      </c>
      <c r="C1051" s="120">
        <v>1</v>
      </c>
      <c r="D1051" s="120">
        <v>0</v>
      </c>
      <c r="E1051" s="120">
        <v>3160</v>
      </c>
      <c r="F1051" s="116">
        <v>834</v>
      </c>
    </row>
    <row r="1052" spans="1:6" s="132" customFormat="1" ht="12.75">
      <c r="A1052" s="111" t="s">
        <v>615</v>
      </c>
      <c r="B1052" s="120">
        <v>1</v>
      </c>
      <c r="C1052" s="120">
        <v>1</v>
      </c>
      <c r="D1052" s="120">
        <v>0</v>
      </c>
      <c r="E1052" s="120">
        <v>4567</v>
      </c>
      <c r="F1052" s="116">
        <v>985</v>
      </c>
    </row>
    <row r="1053" spans="1:6" s="132" customFormat="1" ht="12.75">
      <c r="A1053" s="111" t="s">
        <v>616</v>
      </c>
      <c r="B1053" s="120">
        <v>1</v>
      </c>
      <c r="C1053" s="120">
        <v>1</v>
      </c>
      <c r="D1053" s="120">
        <v>0</v>
      </c>
      <c r="E1053" s="120">
        <v>29097</v>
      </c>
      <c r="F1053" s="116">
        <v>6276</v>
      </c>
    </row>
    <row r="1054" spans="1:6" s="132" customFormat="1" ht="12.75">
      <c r="A1054" s="111" t="s">
        <v>617</v>
      </c>
      <c r="B1054" s="120">
        <v>1</v>
      </c>
      <c r="C1054" s="120">
        <v>1</v>
      </c>
      <c r="D1054" s="120">
        <v>0</v>
      </c>
      <c r="E1054" s="120">
        <v>6684</v>
      </c>
      <c r="F1054" s="116">
        <v>1197</v>
      </c>
    </row>
    <row r="1055" spans="1:6" s="132" customFormat="1" ht="12.75">
      <c r="A1055" s="111" t="s">
        <v>618</v>
      </c>
      <c r="B1055" s="120">
        <v>1</v>
      </c>
      <c r="C1055" s="120">
        <v>1</v>
      </c>
      <c r="D1055" s="120">
        <v>0</v>
      </c>
      <c r="E1055" s="120">
        <v>5285</v>
      </c>
      <c r="F1055" s="116">
        <v>1140</v>
      </c>
    </row>
    <row r="1056" spans="1:6" s="132" customFormat="1" ht="12.75">
      <c r="A1056" s="111" t="s">
        <v>619</v>
      </c>
      <c r="B1056" s="120">
        <v>2</v>
      </c>
      <c r="C1056" s="120">
        <v>1</v>
      </c>
      <c r="D1056" s="120">
        <v>0</v>
      </c>
      <c r="E1056" s="120">
        <v>20678</v>
      </c>
      <c r="F1056" s="116">
        <v>4460</v>
      </c>
    </row>
    <row r="1057" spans="1:6" s="132" customFormat="1" ht="12.75">
      <c r="A1057" s="111" t="s">
        <v>620</v>
      </c>
      <c r="B1057" s="120">
        <v>1</v>
      </c>
      <c r="C1057" s="120">
        <v>1</v>
      </c>
      <c r="D1057" s="120">
        <v>0</v>
      </c>
      <c r="E1057" s="120">
        <v>30205</v>
      </c>
      <c r="F1057" s="116">
        <v>7969</v>
      </c>
    </row>
    <row r="1058" spans="1:6" s="132" customFormat="1" ht="12.75">
      <c r="A1058" s="111" t="s">
        <v>621</v>
      </c>
      <c r="B1058" s="120">
        <v>1</v>
      </c>
      <c r="C1058" s="120">
        <v>1</v>
      </c>
      <c r="D1058" s="120">
        <v>0</v>
      </c>
      <c r="E1058" s="120">
        <v>4990</v>
      </c>
      <c r="F1058" s="116">
        <v>1076</v>
      </c>
    </row>
    <row r="1059" spans="1:6" s="132" customFormat="1" ht="12.75">
      <c r="A1059" s="111" t="s">
        <v>622</v>
      </c>
      <c r="B1059" s="120">
        <v>1</v>
      </c>
      <c r="C1059" s="120">
        <v>1</v>
      </c>
      <c r="D1059" s="120">
        <v>0</v>
      </c>
      <c r="E1059" s="120">
        <v>16953</v>
      </c>
      <c r="F1059" s="116">
        <v>4473</v>
      </c>
    </row>
    <row r="1060" spans="1:6" s="132" customFormat="1" ht="12.75">
      <c r="A1060" s="111" t="s">
        <v>623</v>
      </c>
      <c r="B1060" s="120">
        <v>1</v>
      </c>
      <c r="C1060" s="120">
        <v>1</v>
      </c>
      <c r="D1060" s="120">
        <v>0</v>
      </c>
      <c r="E1060" s="120">
        <v>15962</v>
      </c>
      <c r="F1060" s="116">
        <v>0</v>
      </c>
    </row>
    <row r="1061" spans="1:6" s="132" customFormat="1" ht="12.75">
      <c r="A1061" s="111" t="s">
        <v>624</v>
      </c>
      <c r="B1061" s="120">
        <v>1</v>
      </c>
      <c r="C1061" s="120">
        <v>1</v>
      </c>
      <c r="D1061" s="120">
        <v>0</v>
      </c>
      <c r="E1061" s="120">
        <v>11210</v>
      </c>
      <c r="F1061" s="116">
        <v>2418</v>
      </c>
    </row>
    <row r="1062" spans="1:6" s="132" customFormat="1" ht="12.75">
      <c r="A1062" s="111" t="s">
        <v>625</v>
      </c>
      <c r="B1062" s="120">
        <v>1</v>
      </c>
      <c r="C1062" s="120">
        <v>1</v>
      </c>
      <c r="D1062" s="120">
        <v>0</v>
      </c>
      <c r="E1062" s="120">
        <v>4377</v>
      </c>
      <c r="F1062" s="116">
        <v>944</v>
      </c>
    </row>
    <row r="1063" spans="1:6" s="132" customFormat="1" ht="12.75">
      <c r="A1063" s="112" t="s">
        <v>626</v>
      </c>
      <c r="B1063" s="333">
        <v>4</v>
      </c>
      <c r="C1063" s="333">
        <v>0</v>
      </c>
      <c r="D1063" s="333">
        <v>0</v>
      </c>
      <c r="E1063" s="333">
        <v>4734</v>
      </c>
      <c r="F1063" s="335">
        <v>1021</v>
      </c>
    </row>
    <row r="1064" spans="1:6" s="132" customFormat="1" ht="12.75">
      <c r="A1064" s="112" t="s">
        <v>627</v>
      </c>
      <c r="B1064" s="333"/>
      <c r="C1064" s="333"/>
      <c r="D1064" s="333"/>
      <c r="E1064" s="333"/>
      <c r="F1064" s="335"/>
    </row>
    <row r="1065" spans="1:6" s="132" customFormat="1" ht="12.75">
      <c r="A1065" s="112" t="s">
        <v>628</v>
      </c>
      <c r="B1065" s="333"/>
      <c r="C1065" s="333"/>
      <c r="D1065" s="333"/>
      <c r="E1065" s="333"/>
      <c r="F1065" s="335"/>
    </row>
    <row r="1066" spans="1:6" s="132" customFormat="1" ht="12.75">
      <c r="A1066" s="112" t="s">
        <v>629</v>
      </c>
      <c r="B1066" s="333"/>
      <c r="C1066" s="333"/>
      <c r="D1066" s="333"/>
      <c r="E1066" s="333"/>
      <c r="F1066" s="335"/>
    </row>
    <row r="1067" spans="1:6" s="132" customFormat="1" ht="12.75">
      <c r="A1067" s="112" t="s">
        <v>630</v>
      </c>
      <c r="B1067" s="333"/>
      <c r="C1067" s="333"/>
      <c r="D1067" s="333"/>
      <c r="E1067" s="333"/>
      <c r="F1067" s="335"/>
    </row>
    <row r="1068" spans="1:6" s="132" customFormat="1" ht="12.75">
      <c r="A1068" s="111" t="s">
        <v>631</v>
      </c>
      <c r="B1068" s="120">
        <v>2</v>
      </c>
      <c r="C1068" s="120">
        <v>2</v>
      </c>
      <c r="D1068" s="120">
        <v>0</v>
      </c>
      <c r="E1068" s="120">
        <v>604</v>
      </c>
      <c r="F1068" s="116">
        <v>140</v>
      </c>
    </row>
    <row r="1069" spans="1:6" s="132" customFormat="1" ht="12.75">
      <c r="A1069" s="111" t="s">
        <v>632</v>
      </c>
      <c r="B1069" s="120">
        <v>1</v>
      </c>
      <c r="C1069" s="120">
        <v>1</v>
      </c>
      <c r="D1069" s="120">
        <v>0</v>
      </c>
      <c r="E1069" s="120">
        <v>226</v>
      </c>
      <c r="F1069" s="116">
        <v>49</v>
      </c>
    </row>
    <row r="1070" spans="1:6" s="132" customFormat="1" ht="12.75">
      <c r="A1070" s="111" t="s">
        <v>633</v>
      </c>
      <c r="B1070" s="120">
        <v>34</v>
      </c>
      <c r="C1070" s="120">
        <v>34</v>
      </c>
      <c r="D1070" s="120">
        <v>0</v>
      </c>
      <c r="E1070" s="120">
        <v>5121</v>
      </c>
      <c r="F1070" s="116">
        <v>984</v>
      </c>
    </row>
    <row r="1071" spans="1:6" s="132" customFormat="1" ht="12.75">
      <c r="A1071" s="111" t="s">
        <v>634</v>
      </c>
      <c r="B1071" s="120">
        <v>1</v>
      </c>
      <c r="C1071" s="120">
        <v>1</v>
      </c>
      <c r="D1071" s="120">
        <v>0</v>
      </c>
      <c r="E1071" s="120">
        <v>5121</v>
      </c>
      <c r="F1071" s="116">
        <v>0</v>
      </c>
    </row>
    <row r="1072" spans="1:6" s="132" customFormat="1" ht="12.75">
      <c r="A1072" s="111" t="s">
        <v>635</v>
      </c>
      <c r="B1072" s="120">
        <v>1</v>
      </c>
      <c r="C1072" s="120">
        <v>1</v>
      </c>
      <c r="D1072" s="120">
        <v>0</v>
      </c>
      <c r="E1072" s="120">
        <v>16125</v>
      </c>
      <c r="F1072" s="116">
        <v>3478</v>
      </c>
    </row>
    <row r="1073" spans="1:6" s="132" customFormat="1" ht="12.75">
      <c r="A1073" s="111" t="s">
        <v>636</v>
      </c>
      <c r="B1073" s="120">
        <v>1</v>
      </c>
      <c r="C1073" s="120">
        <v>1</v>
      </c>
      <c r="D1073" s="120">
        <v>500</v>
      </c>
      <c r="E1073" s="120">
        <v>12027</v>
      </c>
      <c r="F1073" s="116">
        <v>4108</v>
      </c>
    </row>
    <row r="1074" spans="1:6" s="132" customFormat="1" ht="12.75">
      <c r="A1074" s="111" t="s">
        <v>637</v>
      </c>
      <c r="B1074" s="120">
        <v>1</v>
      </c>
      <c r="C1074" s="120">
        <v>1</v>
      </c>
      <c r="D1074" s="120">
        <v>150</v>
      </c>
      <c r="E1074" s="120">
        <v>6800</v>
      </c>
      <c r="F1074" s="116">
        <v>591</v>
      </c>
    </row>
    <row r="1075" spans="1:6" s="132" customFormat="1" ht="12.75">
      <c r="A1075" s="111" t="s">
        <v>638</v>
      </c>
      <c r="B1075" s="120">
        <v>2</v>
      </c>
      <c r="C1075" s="120">
        <v>2</v>
      </c>
      <c r="D1075" s="120">
        <v>1000</v>
      </c>
      <c r="E1075" s="120">
        <v>44400</v>
      </c>
      <c r="F1075" s="116">
        <v>7491</v>
      </c>
    </row>
    <row r="1076" spans="1:6" s="132" customFormat="1" ht="13.5" thickBot="1">
      <c r="A1076" s="115" t="s">
        <v>639</v>
      </c>
      <c r="B1076" s="121">
        <f>SUM(B621:B1075)</f>
        <v>11766</v>
      </c>
      <c r="C1076" s="121">
        <f>SUM(C621:C1075)</f>
        <v>4837</v>
      </c>
      <c r="D1076" s="121">
        <f>SUM(D621:D1075)</f>
        <v>1931.9099999999999</v>
      </c>
      <c r="E1076" s="121">
        <f>SUM(E621:E1075)</f>
        <v>2020782.4999999998</v>
      </c>
      <c r="F1076" s="119">
        <f>SUM(F621:F1075)</f>
        <v>398890</v>
      </c>
    </row>
    <row r="1077" spans="1:6" s="132" customFormat="1" ht="12.75">
      <c r="A1077" s="133"/>
      <c r="D1077" s="134"/>
      <c r="E1077" s="134"/>
      <c r="F1077" s="133"/>
    </row>
    <row r="1078" spans="1:7" s="132" customFormat="1" ht="15">
      <c r="A1078" s="144" t="s">
        <v>641</v>
      </c>
      <c r="B1078" s="145"/>
      <c r="C1078" s="146"/>
      <c r="D1078" s="146"/>
      <c r="E1078" s="146"/>
      <c r="F1078" s="145"/>
      <c r="G1078" s="145"/>
    </row>
    <row r="1079" spans="1:7" s="132" customFormat="1" ht="13.5" thickBot="1">
      <c r="A1079" s="147" t="s">
        <v>642</v>
      </c>
      <c r="B1079" s="145"/>
      <c r="C1079" s="146"/>
      <c r="D1079" s="146"/>
      <c r="E1079" s="146"/>
      <c r="F1079" s="145"/>
      <c r="G1079" s="145"/>
    </row>
    <row r="1080" spans="1:6" s="132" customFormat="1" ht="89.25">
      <c r="A1080" s="148" t="s">
        <v>643</v>
      </c>
      <c r="B1080" s="149" t="s">
        <v>644</v>
      </c>
      <c r="C1080" s="149" t="s">
        <v>645</v>
      </c>
      <c r="D1080" s="149" t="s">
        <v>646</v>
      </c>
      <c r="E1080" s="150" t="s">
        <v>647</v>
      </c>
      <c r="F1080" s="151" t="s">
        <v>648</v>
      </c>
    </row>
    <row r="1081" spans="1:6" s="132" customFormat="1" ht="12.75">
      <c r="A1081" s="110" t="s">
        <v>187</v>
      </c>
      <c r="B1081" s="341">
        <v>7737.148</v>
      </c>
      <c r="C1081" s="341">
        <v>5730.388</v>
      </c>
      <c r="D1081" s="341">
        <v>131.0192285707753</v>
      </c>
      <c r="E1081" s="341">
        <v>254</v>
      </c>
      <c r="F1081" s="342">
        <v>268</v>
      </c>
    </row>
    <row r="1082" spans="1:6" s="132" customFormat="1" ht="12.75">
      <c r="A1082" s="112" t="s">
        <v>188</v>
      </c>
      <c r="B1082" s="341"/>
      <c r="C1082" s="341"/>
      <c r="D1082" s="341"/>
      <c r="E1082" s="341"/>
      <c r="F1082" s="342"/>
    </row>
    <row r="1083" spans="1:6" s="132" customFormat="1" ht="12.75">
      <c r="A1083" s="112" t="s">
        <v>189</v>
      </c>
      <c r="B1083" s="341"/>
      <c r="C1083" s="341"/>
      <c r="D1083" s="341"/>
      <c r="E1083" s="341"/>
      <c r="F1083" s="342"/>
    </row>
    <row r="1084" spans="1:6" s="132" customFormat="1" ht="12.75">
      <c r="A1084" s="112" t="s">
        <v>190</v>
      </c>
      <c r="B1084" s="341"/>
      <c r="C1084" s="341"/>
      <c r="D1084" s="341"/>
      <c r="E1084" s="341"/>
      <c r="F1084" s="342"/>
    </row>
    <row r="1085" spans="1:6" s="132" customFormat="1" ht="12.75">
      <c r="A1085" s="112" t="s">
        <v>191</v>
      </c>
      <c r="B1085" s="341"/>
      <c r="C1085" s="341"/>
      <c r="D1085" s="341"/>
      <c r="E1085" s="341"/>
      <c r="F1085" s="342"/>
    </row>
    <row r="1086" spans="1:6" s="132" customFormat="1" ht="12.75">
      <c r="A1086" s="112" t="s">
        <v>192</v>
      </c>
      <c r="B1086" s="341"/>
      <c r="C1086" s="341"/>
      <c r="D1086" s="341"/>
      <c r="E1086" s="341"/>
      <c r="F1086" s="342"/>
    </row>
    <row r="1087" spans="1:6" s="132" customFormat="1" ht="12.75">
      <c r="A1087" s="112" t="s">
        <v>193</v>
      </c>
      <c r="B1087" s="341"/>
      <c r="C1087" s="341"/>
      <c r="D1087" s="341"/>
      <c r="E1087" s="341"/>
      <c r="F1087" s="342"/>
    </row>
    <row r="1088" spans="1:6" s="132" customFormat="1" ht="12.75">
      <c r="A1088" s="112" t="s">
        <v>194</v>
      </c>
      <c r="B1088" s="341"/>
      <c r="C1088" s="341"/>
      <c r="D1088" s="341"/>
      <c r="E1088" s="341"/>
      <c r="F1088" s="342"/>
    </row>
    <row r="1089" spans="1:6" s="132" customFormat="1" ht="12.75">
      <c r="A1089" s="112" t="s">
        <v>195</v>
      </c>
      <c r="B1089" s="341"/>
      <c r="C1089" s="341"/>
      <c r="D1089" s="341"/>
      <c r="E1089" s="341"/>
      <c r="F1089" s="342"/>
    </row>
    <row r="1090" spans="1:6" s="132" customFormat="1" ht="12.75">
      <c r="A1090" s="113" t="s">
        <v>196</v>
      </c>
      <c r="B1090" s="341"/>
      <c r="C1090" s="341"/>
      <c r="D1090" s="341"/>
      <c r="E1090" s="341"/>
      <c r="F1090" s="342"/>
    </row>
    <row r="1091" spans="1:6" s="132" customFormat="1" ht="12.75">
      <c r="A1091" s="111" t="s">
        <v>197</v>
      </c>
      <c r="B1091" s="125">
        <v>2953.9719999999998</v>
      </c>
      <c r="C1091" s="125">
        <v>1753.612</v>
      </c>
      <c r="D1091" s="125">
        <v>111.75909757185649</v>
      </c>
      <c r="E1091" s="125">
        <v>224</v>
      </c>
      <c r="F1091" s="126">
        <v>210</v>
      </c>
    </row>
    <row r="1092" spans="1:6" s="132" customFormat="1" ht="12.75">
      <c r="A1092" s="110" t="s">
        <v>198</v>
      </c>
      <c r="B1092" s="333">
        <v>733.677</v>
      </c>
      <c r="C1092" s="341">
        <v>452.183</v>
      </c>
      <c r="D1092" s="341">
        <v>125.85109935986641</v>
      </c>
      <c r="E1092" s="336">
        <v>19</v>
      </c>
      <c r="F1092" s="335">
        <v>1</v>
      </c>
    </row>
    <row r="1093" spans="1:6" s="132" customFormat="1" ht="12.75">
      <c r="A1093" s="112" t="s">
        <v>199</v>
      </c>
      <c r="B1093" s="333"/>
      <c r="C1093" s="341"/>
      <c r="D1093" s="341"/>
      <c r="E1093" s="336"/>
      <c r="F1093" s="335"/>
    </row>
    <row r="1094" spans="1:6" s="132" customFormat="1" ht="12.75">
      <c r="A1094" s="112" t="s">
        <v>200</v>
      </c>
      <c r="B1094" s="333"/>
      <c r="C1094" s="341"/>
      <c r="D1094" s="341"/>
      <c r="E1094" s="336"/>
      <c r="F1094" s="335"/>
    </row>
    <row r="1095" spans="1:6" s="132" customFormat="1" ht="12.75">
      <c r="A1095" s="112" t="s">
        <v>201</v>
      </c>
      <c r="B1095" s="333"/>
      <c r="C1095" s="341"/>
      <c r="D1095" s="341"/>
      <c r="E1095" s="336"/>
      <c r="F1095" s="335"/>
    </row>
    <row r="1096" spans="1:6" s="132" customFormat="1" ht="12.75">
      <c r="A1096" s="112" t="s">
        <v>202</v>
      </c>
      <c r="B1096" s="333"/>
      <c r="C1096" s="341"/>
      <c r="D1096" s="341"/>
      <c r="E1096" s="336"/>
      <c r="F1096" s="335"/>
    </row>
    <row r="1097" spans="1:6" s="132" customFormat="1" ht="12.75">
      <c r="A1097" s="113" t="s">
        <v>203</v>
      </c>
      <c r="B1097" s="333"/>
      <c r="C1097" s="341"/>
      <c r="D1097" s="341"/>
      <c r="E1097" s="336"/>
      <c r="F1097" s="335"/>
    </row>
    <row r="1098" spans="1:6" s="132" customFormat="1" ht="12.75">
      <c r="A1098" s="111" t="s">
        <v>204</v>
      </c>
      <c r="B1098" s="125">
        <v>43.836</v>
      </c>
      <c r="C1098" s="125">
        <v>37.116</v>
      </c>
      <c r="D1098" s="125">
        <v>110.79402985074627</v>
      </c>
      <c r="E1098" s="125">
        <v>0</v>
      </c>
      <c r="F1098" s="126">
        <v>1</v>
      </c>
    </row>
    <row r="1099" spans="1:6" s="132" customFormat="1" ht="12.75">
      <c r="A1099" s="110" t="s">
        <v>205</v>
      </c>
      <c r="B1099" s="341">
        <v>7103.078809999999</v>
      </c>
      <c r="C1099" s="341">
        <v>5439.21081</v>
      </c>
      <c r="D1099" s="341">
        <v>164.70478470203486</v>
      </c>
      <c r="E1099" s="341">
        <v>63</v>
      </c>
      <c r="F1099" s="342">
        <v>241</v>
      </c>
    </row>
    <row r="1100" spans="1:6" s="132" customFormat="1" ht="12.75">
      <c r="A1100" s="112" t="s">
        <v>206</v>
      </c>
      <c r="B1100" s="341"/>
      <c r="C1100" s="341"/>
      <c r="D1100" s="341"/>
      <c r="E1100" s="341"/>
      <c r="F1100" s="342"/>
    </row>
    <row r="1101" spans="1:6" s="132" customFormat="1" ht="12.75">
      <c r="A1101" s="112" t="s">
        <v>207</v>
      </c>
      <c r="B1101" s="341"/>
      <c r="C1101" s="341"/>
      <c r="D1101" s="341"/>
      <c r="E1101" s="341"/>
      <c r="F1101" s="342"/>
    </row>
    <row r="1102" spans="1:6" s="132" customFormat="1" ht="12.75">
      <c r="A1102" s="112" t="s">
        <v>208</v>
      </c>
      <c r="B1102" s="341"/>
      <c r="C1102" s="341"/>
      <c r="D1102" s="341"/>
      <c r="E1102" s="341"/>
      <c r="F1102" s="342"/>
    </row>
    <row r="1103" spans="1:6" s="132" customFormat="1" ht="12.75">
      <c r="A1103" s="112" t="s">
        <v>209</v>
      </c>
      <c r="B1103" s="341"/>
      <c r="C1103" s="341"/>
      <c r="D1103" s="341"/>
      <c r="E1103" s="341"/>
      <c r="F1103" s="342"/>
    </row>
    <row r="1104" spans="1:6" s="132" customFormat="1" ht="12.75">
      <c r="A1104" s="112" t="s">
        <v>210</v>
      </c>
      <c r="B1104" s="341"/>
      <c r="C1104" s="341"/>
      <c r="D1104" s="341"/>
      <c r="E1104" s="341"/>
      <c r="F1104" s="342"/>
    </row>
    <row r="1105" spans="1:6" s="132" customFormat="1" ht="12.75">
      <c r="A1105" s="112" t="s">
        <v>211</v>
      </c>
      <c r="B1105" s="341"/>
      <c r="C1105" s="341"/>
      <c r="D1105" s="341"/>
      <c r="E1105" s="341"/>
      <c r="F1105" s="342"/>
    </row>
    <row r="1106" spans="1:6" s="132" customFormat="1" ht="12.75">
      <c r="A1106" s="112" t="s">
        <v>212</v>
      </c>
      <c r="B1106" s="341"/>
      <c r="C1106" s="341"/>
      <c r="D1106" s="341"/>
      <c r="E1106" s="341"/>
      <c r="F1106" s="342"/>
    </row>
    <row r="1107" spans="1:6" s="132" customFormat="1" ht="12.75">
      <c r="A1107" s="112" t="s">
        <v>213</v>
      </c>
      <c r="B1107" s="341"/>
      <c r="C1107" s="341"/>
      <c r="D1107" s="341"/>
      <c r="E1107" s="341"/>
      <c r="F1107" s="342"/>
    </row>
    <row r="1108" spans="1:6" s="132" customFormat="1" ht="12.75">
      <c r="A1108" s="112" t="s">
        <v>214</v>
      </c>
      <c r="B1108" s="341"/>
      <c r="C1108" s="341"/>
      <c r="D1108" s="341"/>
      <c r="E1108" s="341"/>
      <c r="F1108" s="342"/>
    </row>
    <row r="1109" spans="1:6" s="132" customFormat="1" ht="12.75">
      <c r="A1109" s="113" t="s">
        <v>215</v>
      </c>
      <c r="B1109" s="341"/>
      <c r="C1109" s="341"/>
      <c r="D1109" s="341"/>
      <c r="E1109" s="341"/>
      <c r="F1109" s="342"/>
    </row>
    <row r="1110" spans="1:6" s="132" customFormat="1" ht="12.75">
      <c r="A1110" s="110" t="s">
        <v>216</v>
      </c>
      <c r="B1110" s="341">
        <v>16881.819639999998</v>
      </c>
      <c r="C1110" s="341">
        <v>13253.29964</v>
      </c>
      <c r="D1110" s="341">
        <v>175.70236456388935</v>
      </c>
      <c r="E1110" s="341">
        <v>246</v>
      </c>
      <c r="F1110" s="342">
        <v>535</v>
      </c>
    </row>
    <row r="1111" spans="1:6" s="132" customFormat="1" ht="12.75">
      <c r="A1111" s="112" t="s">
        <v>217</v>
      </c>
      <c r="B1111" s="341"/>
      <c r="C1111" s="341"/>
      <c r="D1111" s="341"/>
      <c r="E1111" s="341"/>
      <c r="F1111" s="342"/>
    </row>
    <row r="1112" spans="1:6" s="132" customFormat="1" ht="12.75">
      <c r="A1112" s="112" t="s">
        <v>218</v>
      </c>
      <c r="B1112" s="341"/>
      <c r="C1112" s="341"/>
      <c r="D1112" s="341"/>
      <c r="E1112" s="341"/>
      <c r="F1112" s="342"/>
    </row>
    <row r="1113" spans="1:6" s="132" customFormat="1" ht="12.75">
      <c r="A1113" s="112" t="s">
        <v>219</v>
      </c>
      <c r="B1113" s="341"/>
      <c r="C1113" s="341"/>
      <c r="D1113" s="341"/>
      <c r="E1113" s="341"/>
      <c r="F1113" s="342"/>
    </row>
    <row r="1114" spans="1:6" s="132" customFormat="1" ht="12.75">
      <c r="A1114" s="112" t="s">
        <v>220</v>
      </c>
      <c r="B1114" s="341"/>
      <c r="C1114" s="341"/>
      <c r="D1114" s="341"/>
      <c r="E1114" s="341"/>
      <c r="F1114" s="342"/>
    </row>
    <row r="1115" spans="1:6" s="132" customFormat="1" ht="12.75">
      <c r="A1115" s="112" t="s">
        <v>221</v>
      </c>
      <c r="B1115" s="341"/>
      <c r="C1115" s="341"/>
      <c r="D1115" s="341"/>
      <c r="E1115" s="341"/>
      <c r="F1115" s="342"/>
    </row>
    <row r="1116" spans="1:6" s="132" customFormat="1" ht="12.75">
      <c r="A1116" s="112" t="s">
        <v>222</v>
      </c>
      <c r="B1116" s="341"/>
      <c r="C1116" s="341"/>
      <c r="D1116" s="341"/>
      <c r="E1116" s="341"/>
      <c r="F1116" s="342"/>
    </row>
    <row r="1117" spans="1:6" s="132" customFormat="1" ht="12.75">
      <c r="A1117" s="112" t="s">
        <v>223</v>
      </c>
      <c r="B1117" s="341"/>
      <c r="C1117" s="341"/>
      <c r="D1117" s="341"/>
      <c r="E1117" s="341"/>
      <c r="F1117" s="342"/>
    </row>
    <row r="1118" spans="1:6" s="132" customFormat="1" ht="12.75">
      <c r="A1118" s="112" t="s">
        <v>224</v>
      </c>
      <c r="B1118" s="341"/>
      <c r="C1118" s="341"/>
      <c r="D1118" s="341"/>
      <c r="E1118" s="341"/>
      <c r="F1118" s="342"/>
    </row>
    <row r="1119" spans="1:6" s="132" customFormat="1" ht="12.75">
      <c r="A1119" s="112" t="s">
        <v>225</v>
      </c>
      <c r="B1119" s="341"/>
      <c r="C1119" s="341"/>
      <c r="D1119" s="341"/>
      <c r="E1119" s="341"/>
      <c r="F1119" s="342"/>
    </row>
    <row r="1120" spans="1:6" s="132" customFormat="1" ht="12.75">
      <c r="A1120" s="112" t="s">
        <v>226</v>
      </c>
      <c r="B1120" s="341"/>
      <c r="C1120" s="341"/>
      <c r="D1120" s="341"/>
      <c r="E1120" s="341"/>
      <c r="F1120" s="342"/>
    </row>
    <row r="1121" spans="1:6" s="132" customFormat="1" ht="12.75">
      <c r="A1121" s="112" t="s">
        <v>227</v>
      </c>
      <c r="B1121" s="341"/>
      <c r="C1121" s="341"/>
      <c r="D1121" s="341"/>
      <c r="E1121" s="341"/>
      <c r="F1121" s="342"/>
    </row>
    <row r="1122" spans="1:6" s="132" customFormat="1" ht="12.75">
      <c r="A1122" s="112" t="s">
        <v>228</v>
      </c>
      <c r="B1122" s="341"/>
      <c r="C1122" s="341"/>
      <c r="D1122" s="341"/>
      <c r="E1122" s="341"/>
      <c r="F1122" s="342"/>
    </row>
    <row r="1123" spans="1:6" s="132" customFormat="1" ht="12.75">
      <c r="A1123" s="112" t="s">
        <v>229</v>
      </c>
      <c r="B1123" s="341"/>
      <c r="C1123" s="341"/>
      <c r="D1123" s="341"/>
      <c r="E1123" s="341"/>
      <c r="F1123" s="342"/>
    </row>
    <row r="1124" spans="1:6" s="132" customFormat="1" ht="12.75">
      <c r="A1124" s="112" t="s">
        <v>230</v>
      </c>
      <c r="B1124" s="341"/>
      <c r="C1124" s="341"/>
      <c r="D1124" s="341"/>
      <c r="E1124" s="341"/>
      <c r="F1124" s="342"/>
    </row>
    <row r="1125" spans="1:6" s="132" customFormat="1" ht="12.75">
      <c r="A1125" s="113" t="s">
        <v>231</v>
      </c>
      <c r="B1125" s="341"/>
      <c r="C1125" s="341"/>
      <c r="D1125" s="341"/>
      <c r="E1125" s="341"/>
      <c r="F1125" s="342"/>
    </row>
    <row r="1126" spans="1:6" s="132" customFormat="1" ht="12.75">
      <c r="A1126" s="110" t="s">
        <v>232</v>
      </c>
      <c r="B1126" s="341">
        <v>5969.886</v>
      </c>
      <c r="C1126" s="341">
        <v>4233.326</v>
      </c>
      <c r="D1126" s="341">
        <v>144.02007212356264</v>
      </c>
      <c r="E1126" s="341">
        <v>214</v>
      </c>
      <c r="F1126" s="342">
        <v>207</v>
      </c>
    </row>
    <row r="1127" spans="1:6" s="132" customFormat="1" ht="12.75">
      <c r="A1127" s="112" t="s">
        <v>233</v>
      </c>
      <c r="B1127" s="341"/>
      <c r="C1127" s="341"/>
      <c r="D1127" s="341"/>
      <c r="E1127" s="341"/>
      <c r="F1127" s="342"/>
    </row>
    <row r="1128" spans="1:6" s="132" customFormat="1" ht="12.75">
      <c r="A1128" s="112" t="s">
        <v>234</v>
      </c>
      <c r="B1128" s="341"/>
      <c r="C1128" s="341"/>
      <c r="D1128" s="341"/>
      <c r="E1128" s="341"/>
      <c r="F1128" s="342"/>
    </row>
    <row r="1129" spans="1:6" s="132" customFormat="1" ht="12.75">
      <c r="A1129" s="112" t="s">
        <v>235</v>
      </c>
      <c r="B1129" s="341"/>
      <c r="C1129" s="341"/>
      <c r="D1129" s="341"/>
      <c r="E1129" s="341"/>
      <c r="F1129" s="342"/>
    </row>
    <row r="1130" spans="1:6" s="132" customFormat="1" ht="12.75">
      <c r="A1130" s="112" t="s">
        <v>236</v>
      </c>
      <c r="B1130" s="341"/>
      <c r="C1130" s="341"/>
      <c r="D1130" s="341"/>
      <c r="E1130" s="341"/>
      <c r="F1130" s="342"/>
    </row>
    <row r="1131" spans="1:6" s="132" customFormat="1" ht="12.75">
      <c r="A1131" s="112" t="s">
        <v>237</v>
      </c>
      <c r="B1131" s="341"/>
      <c r="C1131" s="341"/>
      <c r="D1131" s="341"/>
      <c r="E1131" s="341"/>
      <c r="F1131" s="342"/>
    </row>
    <row r="1132" spans="1:6" s="132" customFormat="1" ht="12.75">
      <c r="A1132" s="112" t="s">
        <v>238</v>
      </c>
      <c r="B1132" s="341"/>
      <c r="C1132" s="341"/>
      <c r="D1132" s="341"/>
      <c r="E1132" s="341"/>
      <c r="F1132" s="342"/>
    </row>
    <row r="1133" spans="1:6" s="132" customFormat="1" ht="12.75">
      <c r="A1133" s="113" t="s">
        <v>239</v>
      </c>
      <c r="B1133" s="341"/>
      <c r="C1133" s="341"/>
      <c r="D1133" s="341"/>
      <c r="E1133" s="341"/>
      <c r="F1133" s="342"/>
    </row>
    <row r="1134" spans="1:6" s="132" customFormat="1" ht="12.75">
      <c r="A1134" s="110" t="s">
        <v>240</v>
      </c>
      <c r="B1134" s="341">
        <v>6475.0373</v>
      </c>
      <c r="C1134" s="341">
        <v>4554.1653</v>
      </c>
      <c r="D1134" s="341">
        <v>128.34419174839363</v>
      </c>
      <c r="E1134" s="341">
        <v>183</v>
      </c>
      <c r="F1134" s="342">
        <v>236</v>
      </c>
    </row>
    <row r="1135" spans="1:6" s="132" customFormat="1" ht="12.75">
      <c r="A1135" s="112" t="s">
        <v>241</v>
      </c>
      <c r="B1135" s="341"/>
      <c r="C1135" s="341"/>
      <c r="D1135" s="341"/>
      <c r="E1135" s="341"/>
      <c r="F1135" s="342"/>
    </row>
    <row r="1136" spans="1:6" s="132" customFormat="1" ht="12.75">
      <c r="A1136" s="112" t="s">
        <v>242</v>
      </c>
      <c r="B1136" s="341"/>
      <c r="C1136" s="341"/>
      <c r="D1136" s="341"/>
      <c r="E1136" s="341"/>
      <c r="F1136" s="342"/>
    </row>
    <row r="1137" spans="1:6" s="132" customFormat="1" ht="12.75">
      <c r="A1137" s="112" t="s">
        <v>243</v>
      </c>
      <c r="B1137" s="341"/>
      <c r="C1137" s="341"/>
      <c r="D1137" s="341"/>
      <c r="E1137" s="341"/>
      <c r="F1137" s="342"/>
    </row>
    <row r="1138" spans="1:6" s="132" customFormat="1" ht="12.75">
      <c r="A1138" s="112" t="s">
        <v>244</v>
      </c>
      <c r="B1138" s="341"/>
      <c r="C1138" s="341"/>
      <c r="D1138" s="341"/>
      <c r="E1138" s="341"/>
      <c r="F1138" s="342"/>
    </row>
    <row r="1139" spans="1:6" s="132" customFormat="1" ht="12.75">
      <c r="A1139" s="112" t="s">
        <v>245</v>
      </c>
      <c r="B1139" s="341"/>
      <c r="C1139" s="341"/>
      <c r="D1139" s="341"/>
      <c r="E1139" s="341"/>
      <c r="F1139" s="342"/>
    </row>
    <row r="1140" spans="1:6" s="132" customFormat="1" ht="12.75">
      <c r="A1140" s="112" t="s">
        <v>246</v>
      </c>
      <c r="B1140" s="341"/>
      <c r="C1140" s="341"/>
      <c r="D1140" s="341"/>
      <c r="E1140" s="341"/>
      <c r="F1140" s="342"/>
    </row>
    <row r="1141" spans="1:6" s="132" customFormat="1" ht="12.75">
      <c r="A1141" s="113" t="s">
        <v>247</v>
      </c>
      <c r="B1141" s="341"/>
      <c r="C1141" s="341"/>
      <c r="D1141" s="341"/>
      <c r="E1141" s="341"/>
      <c r="F1141" s="342"/>
    </row>
    <row r="1142" spans="1:6" s="132" customFormat="1" ht="12.75">
      <c r="A1142" s="111" t="s">
        <v>656</v>
      </c>
      <c r="B1142" s="120">
        <v>0</v>
      </c>
      <c r="C1142" s="125">
        <v>0</v>
      </c>
      <c r="D1142" s="125">
        <v>0</v>
      </c>
      <c r="E1142" s="125">
        <v>0</v>
      </c>
      <c r="F1142" s="126">
        <v>0</v>
      </c>
    </row>
    <row r="1143" spans="1:6" s="132" customFormat="1" ht="12.75">
      <c r="A1143" s="111" t="s">
        <v>248</v>
      </c>
      <c r="B1143" s="125">
        <v>2375.01213</v>
      </c>
      <c r="C1143" s="125">
        <v>2095.85213</v>
      </c>
      <c r="D1143" s="125">
        <v>221.6660105764146</v>
      </c>
      <c r="E1143" s="125">
        <v>0</v>
      </c>
      <c r="F1143" s="126">
        <v>105</v>
      </c>
    </row>
    <row r="1144" spans="1:6" s="132" customFormat="1" ht="12.75">
      <c r="A1144" s="110" t="s">
        <v>249</v>
      </c>
      <c r="B1144" s="341">
        <v>5358.30328</v>
      </c>
      <c r="C1144" s="341">
        <v>3959.14328</v>
      </c>
      <c r="D1144" s="341">
        <v>156.47550707453956</v>
      </c>
      <c r="E1144" s="341">
        <v>121</v>
      </c>
      <c r="F1144" s="342">
        <v>153</v>
      </c>
    </row>
    <row r="1145" spans="1:6" s="132" customFormat="1" ht="12.75">
      <c r="A1145" s="117" t="s">
        <v>250</v>
      </c>
      <c r="B1145" s="341"/>
      <c r="C1145" s="341"/>
      <c r="D1145" s="341"/>
      <c r="E1145" s="341"/>
      <c r="F1145" s="342"/>
    </row>
    <row r="1146" spans="1:6" s="132" customFormat="1" ht="12.75">
      <c r="A1146" s="110" t="s">
        <v>251</v>
      </c>
      <c r="B1146" s="333">
        <v>5516.79009</v>
      </c>
      <c r="C1146" s="341">
        <v>3926.34509</v>
      </c>
      <c r="D1146" s="341">
        <v>164.18604541272893</v>
      </c>
      <c r="E1146" s="341">
        <v>77</v>
      </c>
      <c r="F1146" s="342">
        <v>156</v>
      </c>
    </row>
    <row r="1147" spans="1:6" s="132" customFormat="1" ht="12.75">
      <c r="A1147" s="112" t="s">
        <v>252</v>
      </c>
      <c r="B1147" s="333"/>
      <c r="C1147" s="341"/>
      <c r="D1147" s="341"/>
      <c r="E1147" s="341"/>
      <c r="F1147" s="342"/>
    </row>
    <row r="1148" spans="1:6" s="132" customFormat="1" ht="12.75">
      <c r="A1148" s="114" t="s">
        <v>253</v>
      </c>
      <c r="B1148" s="333"/>
      <c r="C1148" s="341"/>
      <c r="D1148" s="341"/>
      <c r="E1148" s="341"/>
      <c r="F1148" s="342"/>
    </row>
    <row r="1149" spans="1:6" s="132" customFormat="1" ht="12.75">
      <c r="A1149" s="112" t="s">
        <v>254</v>
      </c>
      <c r="B1149" s="333"/>
      <c r="C1149" s="341"/>
      <c r="D1149" s="341"/>
      <c r="E1149" s="341"/>
      <c r="F1149" s="342"/>
    </row>
    <row r="1150" spans="1:6" s="132" customFormat="1" ht="12.75">
      <c r="A1150" s="112" t="s">
        <v>255</v>
      </c>
      <c r="B1150" s="333"/>
      <c r="C1150" s="341"/>
      <c r="D1150" s="341"/>
      <c r="E1150" s="341"/>
      <c r="F1150" s="342"/>
    </row>
    <row r="1151" spans="1:6" s="132" customFormat="1" ht="12.75">
      <c r="A1151" s="113" t="s">
        <v>256</v>
      </c>
      <c r="B1151" s="333"/>
      <c r="C1151" s="341"/>
      <c r="D1151" s="341"/>
      <c r="E1151" s="341"/>
      <c r="F1151" s="342"/>
    </row>
    <row r="1152" spans="1:6" s="132" customFormat="1" ht="12.75">
      <c r="A1152" s="111" t="s">
        <v>257</v>
      </c>
      <c r="B1152" s="125">
        <v>4458.5805900000005</v>
      </c>
      <c r="C1152" s="125">
        <v>3447.50059</v>
      </c>
      <c r="D1152" s="125">
        <v>181.04718989601935</v>
      </c>
      <c r="E1152" s="125">
        <v>0</v>
      </c>
      <c r="F1152" s="126">
        <v>117</v>
      </c>
    </row>
    <row r="1153" spans="1:6" s="132" customFormat="1" ht="12.75">
      <c r="A1153" s="110" t="s">
        <v>258</v>
      </c>
      <c r="B1153" s="333">
        <v>2652.635</v>
      </c>
      <c r="C1153" s="341">
        <v>1423.435</v>
      </c>
      <c r="D1153" s="341">
        <v>81.68923959827832</v>
      </c>
      <c r="E1153" s="341">
        <v>118</v>
      </c>
      <c r="F1153" s="342">
        <v>118</v>
      </c>
    </row>
    <row r="1154" spans="1:6" s="132" customFormat="1" ht="12.75">
      <c r="A1154" s="112" t="s">
        <v>259</v>
      </c>
      <c r="B1154" s="333"/>
      <c r="C1154" s="341"/>
      <c r="D1154" s="341"/>
      <c r="E1154" s="341"/>
      <c r="F1154" s="342"/>
    </row>
    <row r="1155" spans="1:6" s="132" customFormat="1" ht="12.75">
      <c r="A1155" s="113" t="s">
        <v>260</v>
      </c>
      <c r="B1155" s="333"/>
      <c r="C1155" s="341"/>
      <c r="D1155" s="341"/>
      <c r="E1155" s="341"/>
      <c r="F1155" s="342"/>
    </row>
    <row r="1156" spans="1:6" s="132" customFormat="1" ht="12.75">
      <c r="A1156" s="111" t="s">
        <v>261</v>
      </c>
      <c r="B1156" s="125">
        <v>3874.514</v>
      </c>
      <c r="C1156" s="125">
        <v>2339.274</v>
      </c>
      <c r="D1156" s="125">
        <v>86.00272058823529</v>
      </c>
      <c r="E1156" s="125">
        <v>186</v>
      </c>
      <c r="F1156" s="126">
        <v>188</v>
      </c>
    </row>
    <row r="1157" spans="1:6" s="132" customFormat="1" ht="12.75">
      <c r="A1157" s="111" t="s">
        <v>262</v>
      </c>
      <c r="B1157" s="125">
        <v>2324.9719999999998</v>
      </c>
      <c r="C1157" s="125">
        <v>1147.572</v>
      </c>
      <c r="D1157" s="125">
        <v>58.898172859782385</v>
      </c>
      <c r="E1157" s="125">
        <v>132</v>
      </c>
      <c r="F1157" s="126">
        <v>131</v>
      </c>
    </row>
    <row r="1158" spans="1:6" s="132" customFormat="1" ht="12.75">
      <c r="A1158" s="110" t="s">
        <v>263</v>
      </c>
      <c r="B1158" s="341">
        <v>19468.67292</v>
      </c>
      <c r="C1158" s="341">
        <v>14438.47292</v>
      </c>
      <c r="D1158" s="341">
        <v>164.24713526795364</v>
      </c>
      <c r="E1158" s="341">
        <v>304</v>
      </c>
      <c r="F1158" s="342">
        <v>629</v>
      </c>
    </row>
    <row r="1159" spans="1:6" s="132" customFormat="1" ht="12.75">
      <c r="A1159" s="112" t="s">
        <v>264</v>
      </c>
      <c r="B1159" s="341"/>
      <c r="C1159" s="341"/>
      <c r="D1159" s="341"/>
      <c r="E1159" s="341"/>
      <c r="F1159" s="342"/>
    </row>
    <row r="1160" spans="1:6" s="132" customFormat="1" ht="12.75">
      <c r="A1160" s="112" t="s">
        <v>265</v>
      </c>
      <c r="B1160" s="341"/>
      <c r="C1160" s="341"/>
      <c r="D1160" s="341"/>
      <c r="E1160" s="341"/>
      <c r="F1160" s="342"/>
    </row>
    <row r="1161" spans="1:6" s="132" customFormat="1" ht="12.75">
      <c r="A1161" s="112" t="s">
        <v>266</v>
      </c>
      <c r="B1161" s="341"/>
      <c r="C1161" s="341"/>
      <c r="D1161" s="341"/>
      <c r="E1161" s="341"/>
      <c r="F1161" s="342"/>
    </row>
    <row r="1162" spans="1:6" s="132" customFormat="1" ht="12.75">
      <c r="A1162" s="112" t="s">
        <v>267</v>
      </c>
      <c r="B1162" s="341"/>
      <c r="C1162" s="341"/>
      <c r="D1162" s="341"/>
      <c r="E1162" s="341"/>
      <c r="F1162" s="342"/>
    </row>
    <row r="1163" spans="1:6" s="132" customFormat="1" ht="12.75">
      <c r="A1163" s="112" t="s">
        <v>268</v>
      </c>
      <c r="B1163" s="341"/>
      <c r="C1163" s="341"/>
      <c r="D1163" s="341"/>
      <c r="E1163" s="341"/>
      <c r="F1163" s="342"/>
    </row>
    <row r="1164" spans="1:6" s="132" customFormat="1" ht="12.75">
      <c r="A1164" s="112" t="s">
        <v>269</v>
      </c>
      <c r="B1164" s="341"/>
      <c r="C1164" s="341"/>
      <c r="D1164" s="341"/>
      <c r="E1164" s="341"/>
      <c r="F1164" s="342"/>
    </row>
    <row r="1165" spans="1:6" s="132" customFormat="1" ht="12.75">
      <c r="A1165" s="112" t="s">
        <v>270</v>
      </c>
      <c r="B1165" s="341"/>
      <c r="C1165" s="341"/>
      <c r="D1165" s="341"/>
      <c r="E1165" s="341"/>
      <c r="F1165" s="342"/>
    </row>
    <row r="1166" spans="1:6" s="132" customFormat="1" ht="12.75">
      <c r="A1166" s="112" t="s">
        <v>271</v>
      </c>
      <c r="B1166" s="341"/>
      <c r="C1166" s="341"/>
      <c r="D1166" s="341"/>
      <c r="E1166" s="341"/>
      <c r="F1166" s="342"/>
    </row>
    <row r="1167" spans="1:6" s="132" customFormat="1" ht="12.75">
      <c r="A1167" s="112" t="s">
        <v>272</v>
      </c>
      <c r="B1167" s="341"/>
      <c r="C1167" s="341"/>
      <c r="D1167" s="341"/>
      <c r="E1167" s="341"/>
      <c r="F1167" s="342"/>
    </row>
    <row r="1168" spans="1:6" s="132" customFormat="1" ht="12.75">
      <c r="A1168" s="112" t="s">
        <v>273</v>
      </c>
      <c r="B1168" s="341"/>
      <c r="C1168" s="341"/>
      <c r="D1168" s="341"/>
      <c r="E1168" s="341"/>
      <c r="F1168" s="342"/>
    </row>
    <row r="1169" spans="1:6" s="132" customFormat="1" ht="12.75">
      <c r="A1169" s="112" t="s">
        <v>274</v>
      </c>
      <c r="B1169" s="341"/>
      <c r="C1169" s="341"/>
      <c r="D1169" s="341"/>
      <c r="E1169" s="341"/>
      <c r="F1169" s="342"/>
    </row>
    <row r="1170" spans="1:6" s="132" customFormat="1" ht="12.75">
      <c r="A1170" s="112" t="s">
        <v>275</v>
      </c>
      <c r="B1170" s="341"/>
      <c r="C1170" s="341"/>
      <c r="D1170" s="341"/>
      <c r="E1170" s="341"/>
      <c r="F1170" s="342"/>
    </row>
    <row r="1171" spans="1:6" s="132" customFormat="1" ht="12.75">
      <c r="A1171" s="112" t="s">
        <v>276</v>
      </c>
      <c r="B1171" s="341"/>
      <c r="C1171" s="341"/>
      <c r="D1171" s="341"/>
      <c r="E1171" s="341"/>
      <c r="F1171" s="342"/>
    </row>
    <row r="1172" spans="1:6" s="132" customFormat="1" ht="12.75">
      <c r="A1172" s="112" t="s">
        <v>277</v>
      </c>
      <c r="B1172" s="341"/>
      <c r="C1172" s="341"/>
      <c r="D1172" s="341"/>
      <c r="E1172" s="341"/>
      <c r="F1172" s="342"/>
    </row>
    <row r="1173" spans="1:6" s="132" customFormat="1" ht="12.75">
      <c r="A1173" s="113" t="s">
        <v>278</v>
      </c>
      <c r="B1173" s="341"/>
      <c r="C1173" s="341"/>
      <c r="D1173" s="341"/>
      <c r="E1173" s="341"/>
      <c r="F1173" s="342"/>
    </row>
    <row r="1174" spans="1:6" s="132" customFormat="1" ht="12.75">
      <c r="A1174" s="110" t="s">
        <v>279</v>
      </c>
      <c r="B1174" s="341">
        <v>2632.235</v>
      </c>
      <c r="C1174" s="341">
        <v>1695.075</v>
      </c>
      <c r="D1174" s="341">
        <v>131.44191997518612</v>
      </c>
      <c r="E1174" s="341">
        <v>98</v>
      </c>
      <c r="F1174" s="342">
        <v>96</v>
      </c>
    </row>
    <row r="1175" spans="1:6" s="132" customFormat="1" ht="12.75">
      <c r="A1175" s="112" t="s">
        <v>280</v>
      </c>
      <c r="B1175" s="341"/>
      <c r="C1175" s="341"/>
      <c r="D1175" s="341"/>
      <c r="E1175" s="341"/>
      <c r="F1175" s="342"/>
    </row>
    <row r="1176" spans="1:6" s="132" customFormat="1" ht="12.75">
      <c r="A1176" s="112" t="s">
        <v>281</v>
      </c>
      <c r="B1176" s="341"/>
      <c r="C1176" s="341"/>
      <c r="D1176" s="341"/>
      <c r="E1176" s="341"/>
      <c r="F1176" s="342"/>
    </row>
    <row r="1177" spans="1:6" s="132" customFormat="1" ht="12.75">
      <c r="A1177" s="112" t="s">
        <v>282</v>
      </c>
      <c r="B1177" s="341"/>
      <c r="C1177" s="341"/>
      <c r="D1177" s="341"/>
      <c r="E1177" s="341"/>
      <c r="F1177" s="342"/>
    </row>
    <row r="1178" spans="1:6" s="132" customFormat="1" ht="12.75">
      <c r="A1178" s="112" t="s">
        <v>283</v>
      </c>
      <c r="B1178" s="341"/>
      <c r="C1178" s="341"/>
      <c r="D1178" s="341"/>
      <c r="E1178" s="341"/>
      <c r="F1178" s="342"/>
    </row>
    <row r="1179" spans="1:6" s="132" customFormat="1" ht="12.75">
      <c r="A1179" s="112" t="s">
        <v>284</v>
      </c>
      <c r="B1179" s="341"/>
      <c r="C1179" s="341"/>
      <c r="D1179" s="341"/>
      <c r="E1179" s="341"/>
      <c r="F1179" s="342"/>
    </row>
    <row r="1180" spans="1:6" s="132" customFormat="1" ht="12.75">
      <c r="A1180" s="112" t="s">
        <v>285</v>
      </c>
      <c r="B1180" s="341"/>
      <c r="C1180" s="341"/>
      <c r="D1180" s="341"/>
      <c r="E1180" s="341"/>
      <c r="F1180" s="342"/>
    </row>
    <row r="1181" spans="1:6" s="132" customFormat="1" ht="12.75">
      <c r="A1181" s="112" t="s">
        <v>286</v>
      </c>
      <c r="B1181" s="341"/>
      <c r="C1181" s="341"/>
      <c r="D1181" s="341"/>
      <c r="E1181" s="341"/>
      <c r="F1181" s="342"/>
    </row>
    <row r="1182" spans="1:6" s="132" customFormat="1" ht="12.75">
      <c r="A1182" s="113" t="s">
        <v>287</v>
      </c>
      <c r="B1182" s="341"/>
      <c r="C1182" s="341"/>
      <c r="D1182" s="341"/>
      <c r="E1182" s="341"/>
      <c r="F1182" s="342"/>
    </row>
    <row r="1183" spans="1:6" s="132" customFormat="1" ht="12.75">
      <c r="A1183" s="110" t="s">
        <v>288</v>
      </c>
      <c r="B1183" s="341">
        <v>3763.65502</v>
      </c>
      <c r="C1183" s="341">
        <v>2692.93502</v>
      </c>
      <c r="D1183" s="341">
        <v>144.3159174705252</v>
      </c>
      <c r="E1183" s="341">
        <v>96</v>
      </c>
      <c r="F1183" s="342">
        <v>143</v>
      </c>
    </row>
    <row r="1184" spans="1:6" s="132" customFormat="1" ht="12.75">
      <c r="A1184" s="112" t="s">
        <v>289</v>
      </c>
      <c r="B1184" s="341"/>
      <c r="C1184" s="341"/>
      <c r="D1184" s="341"/>
      <c r="E1184" s="341"/>
      <c r="F1184" s="342"/>
    </row>
    <row r="1185" spans="1:6" s="132" customFormat="1" ht="12.75">
      <c r="A1185" s="112" t="s">
        <v>290</v>
      </c>
      <c r="B1185" s="341"/>
      <c r="C1185" s="341"/>
      <c r="D1185" s="341"/>
      <c r="E1185" s="341"/>
      <c r="F1185" s="342"/>
    </row>
    <row r="1186" spans="1:6" s="132" customFormat="1" ht="12.75">
      <c r="A1186" s="112" t="s">
        <v>291</v>
      </c>
      <c r="B1186" s="341"/>
      <c r="C1186" s="341"/>
      <c r="D1186" s="341"/>
      <c r="E1186" s="341"/>
      <c r="F1186" s="342"/>
    </row>
    <row r="1187" spans="1:6" s="132" customFormat="1" ht="12.75">
      <c r="A1187" s="112" t="s">
        <v>292</v>
      </c>
      <c r="B1187" s="341"/>
      <c r="C1187" s="341"/>
      <c r="D1187" s="341"/>
      <c r="E1187" s="341"/>
      <c r="F1187" s="342"/>
    </row>
    <row r="1188" spans="1:6" s="132" customFormat="1" ht="12.75">
      <c r="A1188" s="112" t="s">
        <v>293</v>
      </c>
      <c r="B1188" s="341"/>
      <c r="C1188" s="341"/>
      <c r="D1188" s="341"/>
      <c r="E1188" s="341"/>
      <c r="F1188" s="342"/>
    </row>
    <row r="1189" spans="1:6" s="132" customFormat="1" ht="12.75">
      <c r="A1189" s="113" t="s">
        <v>294</v>
      </c>
      <c r="B1189" s="341"/>
      <c r="C1189" s="341"/>
      <c r="D1189" s="341"/>
      <c r="E1189" s="341"/>
      <c r="F1189" s="342"/>
    </row>
    <row r="1190" spans="1:6" s="132" customFormat="1" ht="12.75">
      <c r="A1190" s="110" t="s">
        <v>295</v>
      </c>
      <c r="B1190" s="341">
        <v>3619.22296</v>
      </c>
      <c r="C1190" s="341">
        <v>2584.06296</v>
      </c>
      <c r="D1190" s="341">
        <v>152.68630111084852</v>
      </c>
      <c r="E1190" s="341">
        <v>97</v>
      </c>
      <c r="F1190" s="342">
        <v>120</v>
      </c>
    </row>
    <row r="1191" spans="1:6" s="132" customFormat="1" ht="12.75">
      <c r="A1191" s="112" t="s">
        <v>296</v>
      </c>
      <c r="B1191" s="341"/>
      <c r="C1191" s="341"/>
      <c r="D1191" s="341"/>
      <c r="E1191" s="341"/>
      <c r="F1191" s="342"/>
    </row>
    <row r="1192" spans="1:6" s="132" customFormat="1" ht="12.75">
      <c r="A1192" s="112" t="s">
        <v>297</v>
      </c>
      <c r="B1192" s="341"/>
      <c r="C1192" s="341"/>
      <c r="D1192" s="341"/>
      <c r="E1192" s="341"/>
      <c r="F1192" s="342"/>
    </row>
    <row r="1193" spans="1:6" s="132" customFormat="1" ht="12.75">
      <c r="A1193" s="112" t="s">
        <v>298</v>
      </c>
      <c r="B1193" s="341"/>
      <c r="C1193" s="341"/>
      <c r="D1193" s="341"/>
      <c r="E1193" s="341"/>
      <c r="F1193" s="342"/>
    </row>
    <row r="1194" spans="1:6" s="132" customFormat="1" ht="12.75">
      <c r="A1194" s="112" t="s">
        <v>299</v>
      </c>
      <c r="B1194" s="341"/>
      <c r="C1194" s="341"/>
      <c r="D1194" s="341"/>
      <c r="E1194" s="341"/>
      <c r="F1194" s="342"/>
    </row>
    <row r="1195" spans="1:6" s="132" customFormat="1" ht="12.75">
      <c r="A1195" s="112" t="s">
        <v>300</v>
      </c>
      <c r="B1195" s="341"/>
      <c r="C1195" s="341"/>
      <c r="D1195" s="341"/>
      <c r="E1195" s="341"/>
      <c r="F1195" s="342"/>
    </row>
    <row r="1196" spans="1:6" s="132" customFormat="1" ht="12.75">
      <c r="A1196" s="112" t="s">
        <v>301</v>
      </c>
      <c r="B1196" s="341"/>
      <c r="C1196" s="341"/>
      <c r="D1196" s="341"/>
      <c r="E1196" s="341"/>
      <c r="F1196" s="342"/>
    </row>
    <row r="1197" spans="1:6" s="132" customFormat="1" ht="12.75">
      <c r="A1197" s="112" t="s">
        <v>302</v>
      </c>
      <c r="B1197" s="341"/>
      <c r="C1197" s="341"/>
      <c r="D1197" s="341"/>
      <c r="E1197" s="341"/>
      <c r="F1197" s="342"/>
    </row>
    <row r="1198" spans="1:6" s="132" customFormat="1" ht="12.75">
      <c r="A1198" s="112" t="s">
        <v>303</v>
      </c>
      <c r="B1198" s="341"/>
      <c r="C1198" s="341"/>
      <c r="D1198" s="341"/>
      <c r="E1198" s="341"/>
      <c r="F1198" s="342"/>
    </row>
    <row r="1199" spans="1:6" s="132" customFormat="1" ht="12.75">
      <c r="A1199" s="112" t="s">
        <v>304</v>
      </c>
      <c r="B1199" s="341"/>
      <c r="C1199" s="341"/>
      <c r="D1199" s="341"/>
      <c r="E1199" s="341"/>
      <c r="F1199" s="342"/>
    </row>
    <row r="1200" spans="1:6" s="132" customFormat="1" ht="12.75">
      <c r="A1200" s="113" t="s">
        <v>305</v>
      </c>
      <c r="B1200" s="341"/>
      <c r="C1200" s="341"/>
      <c r="D1200" s="341"/>
      <c r="E1200" s="341"/>
      <c r="F1200" s="342"/>
    </row>
    <row r="1201" spans="1:6" s="132" customFormat="1" ht="12.75">
      <c r="A1201" s="110" t="s">
        <v>306</v>
      </c>
      <c r="B1201" s="341">
        <v>2718.08419</v>
      </c>
      <c r="C1201" s="341">
        <v>1981.12419</v>
      </c>
      <c r="D1201" s="341">
        <v>203.75647331070655</v>
      </c>
      <c r="E1201" s="341">
        <v>0</v>
      </c>
      <c r="F1201" s="342">
        <v>72</v>
      </c>
    </row>
    <row r="1202" spans="1:6" s="132" customFormat="1" ht="12.75">
      <c r="A1202" s="112" t="s">
        <v>307</v>
      </c>
      <c r="B1202" s="341"/>
      <c r="C1202" s="341"/>
      <c r="D1202" s="341"/>
      <c r="E1202" s="341"/>
      <c r="F1202" s="342"/>
    </row>
    <row r="1203" spans="1:6" s="132" customFormat="1" ht="12.75">
      <c r="A1203" s="112" t="s">
        <v>308</v>
      </c>
      <c r="B1203" s="341"/>
      <c r="C1203" s="341"/>
      <c r="D1203" s="341"/>
      <c r="E1203" s="341"/>
      <c r="F1203" s="342"/>
    </row>
    <row r="1204" spans="1:6" s="132" customFormat="1" ht="12.75">
      <c r="A1204" s="113" t="s">
        <v>309</v>
      </c>
      <c r="B1204" s="341"/>
      <c r="C1204" s="341"/>
      <c r="D1204" s="341"/>
      <c r="E1204" s="341"/>
      <c r="F1204" s="342"/>
    </row>
    <row r="1205" spans="1:6" s="132" customFormat="1" ht="12.75">
      <c r="A1205" s="110" t="s">
        <v>310</v>
      </c>
      <c r="B1205" s="341">
        <v>18212.14002</v>
      </c>
      <c r="C1205" s="341">
        <v>12739.54002</v>
      </c>
      <c r="D1205" s="341">
        <v>128.85533110137862</v>
      </c>
      <c r="E1205" s="341">
        <v>365</v>
      </c>
      <c r="F1205" s="342">
        <v>653</v>
      </c>
    </row>
    <row r="1206" spans="1:6" s="132" customFormat="1" ht="12.75">
      <c r="A1206" s="112" t="s">
        <v>311</v>
      </c>
      <c r="B1206" s="341"/>
      <c r="C1206" s="341"/>
      <c r="D1206" s="341"/>
      <c r="E1206" s="341"/>
      <c r="F1206" s="342"/>
    </row>
    <row r="1207" spans="1:6" s="132" customFormat="1" ht="12.75">
      <c r="A1207" s="112" t="s">
        <v>312</v>
      </c>
      <c r="B1207" s="341"/>
      <c r="C1207" s="341"/>
      <c r="D1207" s="341"/>
      <c r="E1207" s="341"/>
      <c r="F1207" s="342"/>
    </row>
    <row r="1208" spans="1:6" s="132" customFormat="1" ht="12.75">
      <c r="A1208" s="112" t="s">
        <v>313</v>
      </c>
      <c r="B1208" s="341"/>
      <c r="C1208" s="341"/>
      <c r="D1208" s="341"/>
      <c r="E1208" s="341"/>
      <c r="F1208" s="342"/>
    </row>
    <row r="1209" spans="1:6" s="132" customFormat="1" ht="12.75">
      <c r="A1209" s="112" t="s">
        <v>314</v>
      </c>
      <c r="B1209" s="341"/>
      <c r="C1209" s="341"/>
      <c r="D1209" s="341"/>
      <c r="E1209" s="341"/>
      <c r="F1209" s="342"/>
    </row>
    <row r="1210" spans="1:6" s="132" customFormat="1" ht="12.75">
      <c r="A1210" s="112" t="s">
        <v>315</v>
      </c>
      <c r="B1210" s="341"/>
      <c r="C1210" s="341"/>
      <c r="D1210" s="341"/>
      <c r="E1210" s="341"/>
      <c r="F1210" s="342"/>
    </row>
    <row r="1211" spans="1:6" s="132" customFormat="1" ht="12.75">
      <c r="A1211" s="112" t="s">
        <v>316</v>
      </c>
      <c r="B1211" s="341"/>
      <c r="C1211" s="341"/>
      <c r="D1211" s="341"/>
      <c r="E1211" s="341"/>
      <c r="F1211" s="342"/>
    </row>
    <row r="1212" spans="1:6" s="132" customFormat="1" ht="12.75">
      <c r="A1212" s="112" t="s">
        <v>317</v>
      </c>
      <c r="B1212" s="341"/>
      <c r="C1212" s="341"/>
      <c r="D1212" s="341"/>
      <c r="E1212" s="341"/>
      <c r="F1212" s="342"/>
    </row>
    <row r="1213" spans="1:6" s="132" customFormat="1" ht="12.75">
      <c r="A1213" s="112" t="s">
        <v>318</v>
      </c>
      <c r="B1213" s="341"/>
      <c r="C1213" s="341"/>
      <c r="D1213" s="341"/>
      <c r="E1213" s="341"/>
      <c r="F1213" s="342"/>
    </row>
    <row r="1214" spans="1:6" s="132" customFormat="1" ht="12.75">
      <c r="A1214" s="112" t="s">
        <v>319</v>
      </c>
      <c r="B1214" s="341"/>
      <c r="C1214" s="341"/>
      <c r="D1214" s="341"/>
      <c r="E1214" s="341"/>
      <c r="F1214" s="342"/>
    </row>
    <row r="1215" spans="1:6" s="132" customFormat="1" ht="12.75">
      <c r="A1215" s="112" t="s">
        <v>320</v>
      </c>
      <c r="B1215" s="341"/>
      <c r="C1215" s="341"/>
      <c r="D1215" s="341"/>
      <c r="E1215" s="341"/>
      <c r="F1215" s="342"/>
    </row>
    <row r="1216" spans="1:6" s="132" customFormat="1" ht="12.75">
      <c r="A1216" s="112" t="s">
        <v>321</v>
      </c>
      <c r="B1216" s="341"/>
      <c r="C1216" s="341"/>
      <c r="D1216" s="341"/>
      <c r="E1216" s="341"/>
      <c r="F1216" s="342"/>
    </row>
    <row r="1217" spans="1:6" s="132" customFormat="1" ht="12.75">
      <c r="A1217" s="112" t="s">
        <v>322</v>
      </c>
      <c r="B1217" s="341"/>
      <c r="C1217" s="341"/>
      <c r="D1217" s="341"/>
      <c r="E1217" s="341"/>
      <c r="F1217" s="342"/>
    </row>
    <row r="1218" spans="1:6" s="132" customFormat="1" ht="12.75">
      <c r="A1218" s="112" t="s">
        <v>323</v>
      </c>
      <c r="B1218" s="341"/>
      <c r="C1218" s="341"/>
      <c r="D1218" s="341"/>
      <c r="E1218" s="341"/>
      <c r="F1218" s="342"/>
    </row>
    <row r="1219" spans="1:6" s="132" customFormat="1" ht="12.75">
      <c r="A1219" s="112" t="s">
        <v>324</v>
      </c>
      <c r="B1219" s="341"/>
      <c r="C1219" s="341"/>
      <c r="D1219" s="341"/>
      <c r="E1219" s="341"/>
      <c r="F1219" s="342"/>
    </row>
    <row r="1220" spans="1:6" s="132" customFormat="1" ht="12.75">
      <c r="A1220" s="112" t="s">
        <v>325</v>
      </c>
      <c r="B1220" s="341"/>
      <c r="C1220" s="341"/>
      <c r="D1220" s="341"/>
      <c r="E1220" s="341"/>
      <c r="F1220" s="342"/>
    </row>
    <row r="1221" spans="1:6" s="132" customFormat="1" ht="12.75">
      <c r="A1221" s="112" t="s">
        <v>326</v>
      </c>
      <c r="B1221" s="341"/>
      <c r="C1221" s="341"/>
      <c r="D1221" s="341"/>
      <c r="E1221" s="341"/>
      <c r="F1221" s="342"/>
    </row>
    <row r="1222" spans="1:6" s="132" customFormat="1" ht="12.75">
      <c r="A1222" s="113" t="s">
        <v>327</v>
      </c>
      <c r="B1222" s="341"/>
      <c r="C1222" s="341"/>
      <c r="D1222" s="341"/>
      <c r="E1222" s="341"/>
      <c r="F1222" s="342"/>
    </row>
    <row r="1223" spans="1:6" s="132" customFormat="1" ht="12.75">
      <c r="A1223" s="110" t="s">
        <v>328</v>
      </c>
      <c r="B1223" s="333">
        <v>13964.798440000002</v>
      </c>
      <c r="C1223" s="341">
        <v>9054.998440000001</v>
      </c>
      <c r="D1223" s="341">
        <v>104.46226944463673</v>
      </c>
      <c r="E1223" s="341">
        <v>493</v>
      </c>
      <c r="F1223" s="342">
        <v>627</v>
      </c>
    </row>
    <row r="1224" spans="1:6" s="132" customFormat="1" ht="12.75">
      <c r="A1224" s="112" t="s">
        <v>329</v>
      </c>
      <c r="B1224" s="333"/>
      <c r="C1224" s="341"/>
      <c r="D1224" s="341"/>
      <c r="E1224" s="341"/>
      <c r="F1224" s="342"/>
    </row>
    <row r="1225" spans="1:6" s="132" customFormat="1" ht="12.75">
      <c r="A1225" s="112" t="s">
        <v>330</v>
      </c>
      <c r="B1225" s="333"/>
      <c r="C1225" s="341"/>
      <c r="D1225" s="341"/>
      <c r="E1225" s="341"/>
      <c r="F1225" s="342"/>
    </row>
    <row r="1226" spans="1:6" s="132" customFormat="1" ht="12.75">
      <c r="A1226" s="112" t="s">
        <v>331</v>
      </c>
      <c r="B1226" s="333"/>
      <c r="C1226" s="341"/>
      <c r="D1226" s="341"/>
      <c r="E1226" s="341"/>
      <c r="F1226" s="342"/>
    </row>
    <row r="1227" spans="1:6" s="132" customFormat="1" ht="12.75">
      <c r="A1227" s="112" t="s">
        <v>332</v>
      </c>
      <c r="B1227" s="333"/>
      <c r="C1227" s="341"/>
      <c r="D1227" s="341"/>
      <c r="E1227" s="341"/>
      <c r="F1227" s="342"/>
    </row>
    <row r="1228" spans="1:6" s="132" customFormat="1" ht="12.75">
      <c r="A1228" s="112" t="s">
        <v>335</v>
      </c>
      <c r="B1228" s="333"/>
      <c r="C1228" s="341"/>
      <c r="D1228" s="341"/>
      <c r="E1228" s="341"/>
      <c r="F1228" s="342"/>
    </row>
    <row r="1229" spans="1:6" s="132" customFormat="1" ht="12.75">
      <c r="A1229" s="112" t="s">
        <v>333</v>
      </c>
      <c r="B1229" s="333"/>
      <c r="C1229" s="341"/>
      <c r="D1229" s="341"/>
      <c r="E1229" s="341"/>
      <c r="F1229" s="342"/>
    </row>
    <row r="1230" spans="1:6" s="132" customFormat="1" ht="12.75">
      <c r="A1230" s="112" t="s">
        <v>334</v>
      </c>
      <c r="B1230" s="333"/>
      <c r="C1230" s="341"/>
      <c r="D1230" s="341"/>
      <c r="E1230" s="341"/>
      <c r="F1230" s="342"/>
    </row>
    <row r="1231" spans="1:6" s="132" customFormat="1" ht="12.75">
      <c r="A1231" s="112" t="s">
        <v>336</v>
      </c>
      <c r="B1231" s="333"/>
      <c r="C1231" s="341"/>
      <c r="D1231" s="341"/>
      <c r="E1231" s="341"/>
      <c r="F1231" s="342"/>
    </row>
    <row r="1232" spans="1:6" s="132" customFormat="1" ht="12.75">
      <c r="A1232" s="112" t="s">
        <v>337</v>
      </c>
      <c r="B1232" s="333"/>
      <c r="C1232" s="341"/>
      <c r="D1232" s="341"/>
      <c r="E1232" s="341"/>
      <c r="F1232" s="342"/>
    </row>
    <row r="1233" spans="1:6" s="132" customFormat="1" ht="12.75">
      <c r="A1233" s="112" t="s">
        <v>338</v>
      </c>
      <c r="B1233" s="333"/>
      <c r="C1233" s="341"/>
      <c r="D1233" s="341"/>
      <c r="E1233" s="341"/>
      <c r="F1233" s="342"/>
    </row>
    <row r="1234" spans="1:6" s="132" customFormat="1" ht="12.75">
      <c r="A1234" s="112" t="s">
        <v>339</v>
      </c>
      <c r="B1234" s="333"/>
      <c r="C1234" s="341"/>
      <c r="D1234" s="341"/>
      <c r="E1234" s="341"/>
      <c r="F1234" s="342"/>
    </row>
    <row r="1235" spans="1:6" s="132" customFormat="1" ht="12.75">
      <c r="A1235" s="112" t="s">
        <v>340</v>
      </c>
      <c r="B1235" s="333"/>
      <c r="C1235" s="341"/>
      <c r="D1235" s="341"/>
      <c r="E1235" s="341"/>
      <c r="F1235" s="342"/>
    </row>
    <row r="1236" spans="1:6" s="132" customFormat="1" ht="12.75">
      <c r="A1236" s="112" t="s">
        <v>341</v>
      </c>
      <c r="B1236" s="333"/>
      <c r="C1236" s="341"/>
      <c r="D1236" s="341"/>
      <c r="E1236" s="341"/>
      <c r="F1236" s="342"/>
    </row>
    <row r="1237" spans="1:6" s="132" customFormat="1" ht="12.75">
      <c r="A1237" s="112" t="s">
        <v>342</v>
      </c>
      <c r="B1237" s="333"/>
      <c r="C1237" s="341"/>
      <c r="D1237" s="341"/>
      <c r="E1237" s="341"/>
      <c r="F1237" s="342"/>
    </row>
    <row r="1238" spans="1:6" s="132" customFormat="1" ht="12.75">
      <c r="A1238" s="112" t="s">
        <v>343</v>
      </c>
      <c r="B1238" s="333"/>
      <c r="C1238" s="341"/>
      <c r="D1238" s="341"/>
      <c r="E1238" s="341"/>
      <c r="F1238" s="342"/>
    </row>
    <row r="1239" spans="1:6" s="132" customFormat="1" ht="12.75">
      <c r="A1239" s="112" t="s">
        <v>344</v>
      </c>
      <c r="B1239" s="333"/>
      <c r="C1239" s="341"/>
      <c r="D1239" s="341"/>
      <c r="E1239" s="341"/>
      <c r="F1239" s="342"/>
    </row>
    <row r="1240" spans="1:6" s="132" customFormat="1" ht="12.75">
      <c r="A1240" s="112" t="s">
        <v>345</v>
      </c>
      <c r="B1240" s="333"/>
      <c r="C1240" s="341"/>
      <c r="D1240" s="341"/>
      <c r="E1240" s="341"/>
      <c r="F1240" s="342"/>
    </row>
    <row r="1241" spans="1:6" s="132" customFormat="1" ht="12.75">
      <c r="A1241" s="112" t="s">
        <v>346</v>
      </c>
      <c r="B1241" s="333"/>
      <c r="C1241" s="341"/>
      <c r="D1241" s="341"/>
      <c r="E1241" s="341"/>
      <c r="F1241" s="342"/>
    </row>
    <row r="1242" spans="1:6" s="132" customFormat="1" ht="12.75">
      <c r="A1242" s="112" t="s">
        <v>347</v>
      </c>
      <c r="B1242" s="333"/>
      <c r="C1242" s="341"/>
      <c r="D1242" s="341"/>
      <c r="E1242" s="341"/>
      <c r="F1242" s="342"/>
    </row>
    <row r="1243" spans="1:6" s="132" customFormat="1" ht="12.75">
      <c r="A1243" s="112" t="s">
        <v>348</v>
      </c>
      <c r="B1243" s="333"/>
      <c r="C1243" s="341"/>
      <c r="D1243" s="341"/>
      <c r="E1243" s="341"/>
      <c r="F1243" s="342"/>
    </row>
    <row r="1244" spans="1:6" s="132" customFormat="1" ht="12.75">
      <c r="A1244" s="112" t="s">
        <v>349</v>
      </c>
      <c r="B1244" s="333"/>
      <c r="C1244" s="341"/>
      <c r="D1244" s="341"/>
      <c r="E1244" s="341"/>
      <c r="F1244" s="342"/>
    </row>
    <row r="1245" spans="1:6" s="132" customFormat="1" ht="12.75">
      <c r="A1245" s="113" t="s">
        <v>350</v>
      </c>
      <c r="B1245" s="333"/>
      <c r="C1245" s="341"/>
      <c r="D1245" s="341"/>
      <c r="E1245" s="341"/>
      <c r="F1245" s="342"/>
    </row>
    <row r="1246" spans="1:6" s="132" customFormat="1" ht="12.75">
      <c r="A1246" s="110" t="s">
        <v>351</v>
      </c>
      <c r="B1246" s="341">
        <v>16.328</v>
      </c>
      <c r="C1246" s="341">
        <v>16.328</v>
      </c>
      <c r="D1246" s="341">
        <v>0</v>
      </c>
      <c r="E1246" s="341">
        <v>0</v>
      </c>
      <c r="F1246" s="342">
        <v>0</v>
      </c>
    </row>
    <row r="1247" spans="1:6" s="132" customFormat="1" ht="12.75">
      <c r="A1247" s="113" t="s">
        <v>352</v>
      </c>
      <c r="B1247" s="341"/>
      <c r="C1247" s="341"/>
      <c r="D1247" s="341"/>
      <c r="E1247" s="341"/>
      <c r="F1247" s="342"/>
    </row>
    <row r="1248" spans="1:6" s="132" customFormat="1" ht="12.75">
      <c r="A1248" s="111" t="s">
        <v>353</v>
      </c>
      <c r="B1248" s="125">
        <v>2337.343</v>
      </c>
      <c r="C1248" s="125">
        <v>1363.503</v>
      </c>
      <c r="D1248" s="125">
        <v>89.68054459352803</v>
      </c>
      <c r="E1248" s="125">
        <v>106</v>
      </c>
      <c r="F1248" s="126">
        <v>104</v>
      </c>
    </row>
    <row r="1249" spans="1:6" s="132" customFormat="1" ht="12.75">
      <c r="A1249" s="111" t="s">
        <v>354</v>
      </c>
      <c r="B1249" s="125">
        <v>2412.7110000000002</v>
      </c>
      <c r="C1249" s="125">
        <v>1418.991</v>
      </c>
      <c r="D1249" s="125">
        <v>93.29329388560157</v>
      </c>
      <c r="E1249" s="125">
        <v>107</v>
      </c>
      <c r="F1249" s="126">
        <v>105</v>
      </c>
    </row>
    <row r="1250" spans="1:6" s="132" customFormat="1" ht="12.75">
      <c r="A1250" s="110" t="s">
        <v>355</v>
      </c>
      <c r="B1250" s="333">
        <v>17716.161200000002</v>
      </c>
      <c r="C1250" s="341">
        <v>12426.401199999998</v>
      </c>
      <c r="D1250" s="341">
        <v>131.36980473829433</v>
      </c>
      <c r="E1250" s="341">
        <v>666</v>
      </c>
      <c r="F1250" s="342">
        <v>688</v>
      </c>
    </row>
    <row r="1251" spans="1:6" s="132" customFormat="1" ht="12.75">
      <c r="A1251" s="112" t="s">
        <v>356</v>
      </c>
      <c r="B1251" s="333"/>
      <c r="C1251" s="341"/>
      <c r="D1251" s="341"/>
      <c r="E1251" s="341"/>
      <c r="F1251" s="342"/>
    </row>
    <row r="1252" spans="1:6" s="132" customFormat="1" ht="12.75">
      <c r="A1252" s="112" t="s">
        <v>357</v>
      </c>
      <c r="B1252" s="333"/>
      <c r="C1252" s="341"/>
      <c r="D1252" s="341"/>
      <c r="E1252" s="341"/>
      <c r="F1252" s="342"/>
    </row>
    <row r="1253" spans="1:6" s="132" customFormat="1" ht="12.75">
      <c r="A1253" s="112" t="s">
        <v>358</v>
      </c>
      <c r="B1253" s="333"/>
      <c r="C1253" s="341"/>
      <c r="D1253" s="341"/>
      <c r="E1253" s="341"/>
      <c r="F1253" s="342"/>
    </row>
    <row r="1254" spans="1:6" s="132" customFormat="1" ht="12.75">
      <c r="A1254" s="112" t="s">
        <v>359</v>
      </c>
      <c r="B1254" s="333"/>
      <c r="C1254" s="341"/>
      <c r="D1254" s="341"/>
      <c r="E1254" s="341"/>
      <c r="F1254" s="342"/>
    </row>
    <row r="1255" spans="1:6" s="132" customFormat="1" ht="12.75">
      <c r="A1255" s="112" t="s">
        <v>360</v>
      </c>
      <c r="B1255" s="333"/>
      <c r="C1255" s="341"/>
      <c r="D1255" s="341"/>
      <c r="E1255" s="341"/>
      <c r="F1255" s="342"/>
    </row>
    <row r="1256" spans="1:6" s="132" customFormat="1" ht="12.75">
      <c r="A1256" s="112" t="s">
        <v>361</v>
      </c>
      <c r="B1256" s="333"/>
      <c r="C1256" s="341"/>
      <c r="D1256" s="341"/>
      <c r="E1256" s="341"/>
      <c r="F1256" s="342"/>
    </row>
    <row r="1257" spans="1:6" s="132" customFormat="1" ht="12.75">
      <c r="A1257" s="112" t="s">
        <v>362</v>
      </c>
      <c r="B1257" s="333"/>
      <c r="C1257" s="341"/>
      <c r="D1257" s="341"/>
      <c r="E1257" s="341"/>
      <c r="F1257" s="342"/>
    </row>
    <row r="1258" spans="1:6" s="132" customFormat="1" ht="12.75">
      <c r="A1258" s="112" t="s">
        <v>363</v>
      </c>
      <c r="B1258" s="333"/>
      <c r="C1258" s="341"/>
      <c r="D1258" s="341"/>
      <c r="E1258" s="341"/>
      <c r="F1258" s="342"/>
    </row>
    <row r="1259" spans="1:6" s="132" customFormat="1" ht="12.75">
      <c r="A1259" s="112" t="s">
        <v>364</v>
      </c>
      <c r="B1259" s="333"/>
      <c r="C1259" s="341"/>
      <c r="D1259" s="341"/>
      <c r="E1259" s="341"/>
      <c r="F1259" s="342"/>
    </row>
    <row r="1260" spans="1:6" s="132" customFormat="1" ht="12.75">
      <c r="A1260" s="112" t="s">
        <v>365</v>
      </c>
      <c r="B1260" s="333"/>
      <c r="C1260" s="341"/>
      <c r="D1260" s="341"/>
      <c r="E1260" s="341"/>
      <c r="F1260" s="342"/>
    </row>
    <row r="1261" spans="1:6" s="132" customFormat="1" ht="12.75">
      <c r="A1261" s="112" t="s">
        <v>366</v>
      </c>
      <c r="B1261" s="333"/>
      <c r="C1261" s="341"/>
      <c r="D1261" s="341"/>
      <c r="E1261" s="341"/>
      <c r="F1261" s="342"/>
    </row>
    <row r="1262" spans="1:6" s="132" customFormat="1" ht="12.75">
      <c r="A1262" s="112" t="s">
        <v>367</v>
      </c>
      <c r="B1262" s="333"/>
      <c r="C1262" s="341"/>
      <c r="D1262" s="341"/>
      <c r="E1262" s="341"/>
      <c r="F1262" s="342"/>
    </row>
    <row r="1263" spans="1:6" s="132" customFormat="1" ht="12.75">
      <c r="A1263" s="112" t="s">
        <v>368</v>
      </c>
      <c r="B1263" s="333"/>
      <c r="C1263" s="341"/>
      <c r="D1263" s="341"/>
      <c r="E1263" s="341"/>
      <c r="F1263" s="342"/>
    </row>
    <row r="1264" spans="1:6" s="132" customFormat="1" ht="12.75">
      <c r="A1264" s="112" t="s">
        <v>369</v>
      </c>
      <c r="B1264" s="333"/>
      <c r="C1264" s="341"/>
      <c r="D1264" s="341"/>
      <c r="E1264" s="341"/>
      <c r="F1264" s="342"/>
    </row>
    <row r="1265" spans="1:6" s="132" customFormat="1" ht="12.75">
      <c r="A1265" s="112" t="s">
        <v>370</v>
      </c>
      <c r="B1265" s="333"/>
      <c r="C1265" s="341"/>
      <c r="D1265" s="341"/>
      <c r="E1265" s="341"/>
      <c r="F1265" s="342"/>
    </row>
    <row r="1266" spans="1:6" s="132" customFormat="1" ht="12.75">
      <c r="A1266" s="112" t="s">
        <v>371</v>
      </c>
      <c r="B1266" s="333"/>
      <c r="C1266" s="341"/>
      <c r="D1266" s="341"/>
      <c r="E1266" s="341"/>
      <c r="F1266" s="342"/>
    </row>
    <row r="1267" spans="1:6" s="132" customFormat="1" ht="12.75">
      <c r="A1267" s="112" t="s">
        <v>372</v>
      </c>
      <c r="B1267" s="333"/>
      <c r="C1267" s="341"/>
      <c r="D1267" s="341"/>
      <c r="E1267" s="341"/>
      <c r="F1267" s="342"/>
    </row>
    <row r="1268" spans="1:6" s="132" customFormat="1" ht="12.75">
      <c r="A1268" s="112" t="s">
        <v>373</v>
      </c>
      <c r="B1268" s="333"/>
      <c r="C1268" s="341"/>
      <c r="D1268" s="341"/>
      <c r="E1268" s="341"/>
      <c r="F1268" s="342"/>
    </row>
    <row r="1269" spans="1:6" s="132" customFormat="1" ht="12.75">
      <c r="A1269" s="112" t="s">
        <v>374</v>
      </c>
      <c r="B1269" s="333"/>
      <c r="C1269" s="341"/>
      <c r="D1269" s="341"/>
      <c r="E1269" s="341"/>
      <c r="F1269" s="342"/>
    </row>
    <row r="1270" spans="1:6" s="132" customFormat="1" ht="12.75">
      <c r="A1270" s="112" t="s">
        <v>375</v>
      </c>
      <c r="B1270" s="333"/>
      <c r="C1270" s="341"/>
      <c r="D1270" s="341"/>
      <c r="E1270" s="341"/>
      <c r="F1270" s="342"/>
    </row>
    <row r="1271" spans="1:6" s="132" customFormat="1" ht="12.75">
      <c r="A1271" s="113" t="s">
        <v>376</v>
      </c>
      <c r="B1271" s="333"/>
      <c r="C1271" s="341"/>
      <c r="D1271" s="341"/>
      <c r="E1271" s="341"/>
      <c r="F1271" s="342"/>
    </row>
    <row r="1272" spans="1:6" s="132" customFormat="1" ht="12.75">
      <c r="A1272" s="111" t="s">
        <v>377</v>
      </c>
      <c r="B1272" s="125">
        <v>0</v>
      </c>
      <c r="C1272" s="125">
        <v>0</v>
      </c>
      <c r="D1272" s="125">
        <v>0</v>
      </c>
      <c r="E1272" s="125">
        <v>0</v>
      </c>
      <c r="F1272" s="126">
        <v>0</v>
      </c>
    </row>
    <row r="1273" spans="1:6" s="132" customFormat="1" ht="12.75">
      <c r="A1273" s="110" t="s">
        <v>378</v>
      </c>
      <c r="B1273" s="341">
        <v>1956.41691</v>
      </c>
      <c r="C1273" s="341">
        <v>1502.53691</v>
      </c>
      <c r="D1273" s="341">
        <v>182.5017502732904</v>
      </c>
      <c r="E1273" s="341">
        <v>32</v>
      </c>
      <c r="F1273" s="342">
        <v>60</v>
      </c>
    </row>
    <row r="1274" spans="1:6" s="132" customFormat="1" ht="12.75">
      <c r="A1274" s="112" t="s">
        <v>379</v>
      </c>
      <c r="B1274" s="341"/>
      <c r="C1274" s="341"/>
      <c r="D1274" s="341"/>
      <c r="E1274" s="341"/>
      <c r="F1274" s="342"/>
    </row>
    <row r="1275" spans="1:6" s="132" customFormat="1" ht="12.75">
      <c r="A1275" s="113" t="s">
        <v>380</v>
      </c>
      <c r="B1275" s="341"/>
      <c r="C1275" s="341"/>
      <c r="D1275" s="341"/>
      <c r="E1275" s="341"/>
      <c r="F1275" s="342"/>
    </row>
    <row r="1276" spans="1:6" s="132" customFormat="1" ht="12.75">
      <c r="A1276" s="110" t="s">
        <v>381</v>
      </c>
      <c r="B1276" s="341">
        <v>1800.493</v>
      </c>
      <c r="C1276" s="341">
        <v>1285.293</v>
      </c>
      <c r="D1276" s="341">
        <v>158.38484288354897</v>
      </c>
      <c r="E1276" s="341">
        <v>67</v>
      </c>
      <c r="F1276" s="342">
        <v>61</v>
      </c>
    </row>
    <row r="1277" spans="1:6" s="132" customFormat="1" ht="12.75">
      <c r="A1277" s="112" t="s">
        <v>382</v>
      </c>
      <c r="B1277" s="341"/>
      <c r="C1277" s="341"/>
      <c r="D1277" s="341"/>
      <c r="E1277" s="341"/>
      <c r="F1277" s="342"/>
    </row>
    <row r="1278" spans="1:6" s="132" customFormat="1" ht="12.75">
      <c r="A1278" s="113" t="s">
        <v>383</v>
      </c>
      <c r="B1278" s="341"/>
      <c r="C1278" s="341"/>
      <c r="D1278" s="341"/>
      <c r="E1278" s="341"/>
      <c r="F1278" s="342"/>
    </row>
    <row r="1279" spans="1:6" s="132" customFormat="1" ht="12.75">
      <c r="A1279" s="110" t="s">
        <v>384</v>
      </c>
      <c r="B1279" s="341">
        <v>1562.608</v>
      </c>
      <c r="C1279" s="341">
        <v>1112.648</v>
      </c>
      <c r="D1279" s="341">
        <v>125.00258397932815</v>
      </c>
      <c r="E1279" s="341">
        <v>71</v>
      </c>
      <c r="F1279" s="342">
        <v>62</v>
      </c>
    </row>
    <row r="1280" spans="1:6" s="132" customFormat="1" ht="12.75">
      <c r="A1280" s="112" t="s">
        <v>385</v>
      </c>
      <c r="B1280" s="341"/>
      <c r="C1280" s="341"/>
      <c r="D1280" s="341"/>
      <c r="E1280" s="341"/>
      <c r="F1280" s="342"/>
    </row>
    <row r="1281" spans="1:6" s="132" customFormat="1" ht="12.75">
      <c r="A1281" s="113" t="s">
        <v>386</v>
      </c>
      <c r="B1281" s="341"/>
      <c r="C1281" s="341"/>
      <c r="D1281" s="341"/>
      <c r="E1281" s="341"/>
      <c r="F1281" s="342"/>
    </row>
    <row r="1282" spans="1:6" s="132" customFormat="1" ht="12.75">
      <c r="A1282" s="110" t="s">
        <v>387</v>
      </c>
      <c r="B1282" s="341">
        <v>1794.991</v>
      </c>
      <c r="C1282" s="341">
        <v>1387.031</v>
      </c>
      <c r="D1282" s="341">
        <v>166.7505409954316</v>
      </c>
      <c r="E1282" s="341">
        <v>65</v>
      </c>
      <c r="F1282" s="342">
        <v>59</v>
      </c>
    </row>
    <row r="1283" spans="1:6" s="132" customFormat="1" ht="12.75">
      <c r="A1283" s="112" t="s">
        <v>388</v>
      </c>
      <c r="B1283" s="341"/>
      <c r="C1283" s="341"/>
      <c r="D1283" s="341"/>
      <c r="E1283" s="341"/>
      <c r="F1283" s="342"/>
    </row>
    <row r="1284" spans="1:6" s="132" customFormat="1" ht="12.75">
      <c r="A1284" s="113" t="s">
        <v>389</v>
      </c>
      <c r="B1284" s="341"/>
      <c r="C1284" s="341"/>
      <c r="D1284" s="341"/>
      <c r="E1284" s="341"/>
      <c r="F1284" s="342"/>
    </row>
    <row r="1285" spans="1:6" s="132" customFormat="1" ht="12.75">
      <c r="A1285" s="110" t="s">
        <v>390</v>
      </c>
      <c r="B1285" s="341">
        <v>2060.0550000000003</v>
      </c>
      <c r="C1285" s="341">
        <v>1527.775</v>
      </c>
      <c r="D1285" s="341">
        <v>181.51063324224785</v>
      </c>
      <c r="E1285" s="341">
        <v>70</v>
      </c>
      <c r="F1285" s="342">
        <v>61</v>
      </c>
    </row>
    <row r="1286" spans="1:6" s="132" customFormat="1" ht="12.75">
      <c r="A1286" s="112" t="s">
        <v>391</v>
      </c>
      <c r="B1286" s="341"/>
      <c r="C1286" s="341"/>
      <c r="D1286" s="341"/>
      <c r="E1286" s="341"/>
      <c r="F1286" s="342"/>
    </row>
    <row r="1287" spans="1:6" s="132" customFormat="1" ht="12.75">
      <c r="A1287" s="113" t="s">
        <v>392</v>
      </c>
      <c r="B1287" s="341"/>
      <c r="C1287" s="341"/>
      <c r="D1287" s="341"/>
      <c r="E1287" s="341"/>
      <c r="F1287" s="342"/>
    </row>
    <row r="1288" spans="1:6" s="132" customFormat="1" ht="12.75">
      <c r="A1288" s="110" t="s">
        <v>393</v>
      </c>
      <c r="B1288" s="341">
        <v>1935.68</v>
      </c>
      <c r="C1288" s="341">
        <v>1422.44</v>
      </c>
      <c r="D1288" s="341">
        <v>183.30412371134022</v>
      </c>
      <c r="E1288" s="341">
        <v>60</v>
      </c>
      <c r="F1288" s="342">
        <v>59</v>
      </c>
    </row>
    <row r="1289" spans="1:6" s="132" customFormat="1" ht="12.75">
      <c r="A1289" s="112" t="s">
        <v>394</v>
      </c>
      <c r="B1289" s="341"/>
      <c r="C1289" s="341"/>
      <c r="D1289" s="341"/>
      <c r="E1289" s="341"/>
      <c r="F1289" s="342"/>
    </row>
    <row r="1290" spans="1:6" s="132" customFormat="1" ht="12.75">
      <c r="A1290" s="113" t="s">
        <v>395</v>
      </c>
      <c r="B1290" s="341"/>
      <c r="C1290" s="341"/>
      <c r="D1290" s="341"/>
      <c r="E1290" s="341"/>
      <c r="F1290" s="342"/>
    </row>
    <row r="1291" spans="1:6" s="132" customFormat="1" ht="12.75">
      <c r="A1291" s="110" t="s">
        <v>396</v>
      </c>
      <c r="B1291" s="341">
        <v>1911.167</v>
      </c>
      <c r="C1291" s="341">
        <v>1493.127</v>
      </c>
      <c r="D1291" s="341">
        <v>182.82441532998652</v>
      </c>
      <c r="E1291" s="341">
        <v>62</v>
      </c>
      <c r="F1291" s="342">
        <v>58</v>
      </c>
    </row>
    <row r="1292" spans="1:6" s="132" customFormat="1" ht="12.75">
      <c r="A1292" s="112" t="s">
        <v>397</v>
      </c>
      <c r="B1292" s="341"/>
      <c r="C1292" s="341"/>
      <c r="D1292" s="341"/>
      <c r="E1292" s="341"/>
      <c r="F1292" s="342"/>
    </row>
    <row r="1293" spans="1:6" s="132" customFormat="1" ht="12.75">
      <c r="A1293" s="113" t="s">
        <v>398</v>
      </c>
      <c r="B1293" s="341"/>
      <c r="C1293" s="341"/>
      <c r="D1293" s="341"/>
      <c r="E1293" s="341"/>
      <c r="F1293" s="342"/>
    </row>
    <row r="1294" spans="1:6" s="132" customFormat="1" ht="12.75">
      <c r="A1294" s="110" t="s">
        <v>399</v>
      </c>
      <c r="B1294" s="341">
        <v>1860.9360000000001</v>
      </c>
      <c r="C1294" s="341">
        <v>1353.016</v>
      </c>
      <c r="D1294" s="341">
        <v>174.35773195876288</v>
      </c>
      <c r="E1294" s="341">
        <v>60</v>
      </c>
      <c r="F1294" s="342">
        <v>60</v>
      </c>
    </row>
    <row r="1295" spans="1:6" s="132" customFormat="1" ht="12.75">
      <c r="A1295" s="112" t="s">
        <v>400</v>
      </c>
      <c r="B1295" s="341"/>
      <c r="C1295" s="341"/>
      <c r="D1295" s="341"/>
      <c r="E1295" s="341"/>
      <c r="F1295" s="342"/>
    </row>
    <row r="1296" spans="1:6" s="132" customFormat="1" ht="12.75">
      <c r="A1296" s="113" t="s">
        <v>401</v>
      </c>
      <c r="B1296" s="341"/>
      <c r="C1296" s="341"/>
      <c r="D1296" s="341"/>
      <c r="E1296" s="341"/>
      <c r="F1296" s="342"/>
    </row>
    <row r="1297" spans="1:6" s="132" customFormat="1" ht="12.75">
      <c r="A1297" s="110" t="s">
        <v>402</v>
      </c>
      <c r="B1297" s="341">
        <v>1650.274</v>
      </c>
      <c r="C1297" s="341">
        <v>1245.954</v>
      </c>
      <c r="D1297" s="341">
        <v>159.00382848392036</v>
      </c>
      <c r="E1297" s="341">
        <v>62</v>
      </c>
      <c r="F1297" s="342">
        <v>61</v>
      </c>
    </row>
    <row r="1298" spans="1:6" s="132" customFormat="1" ht="12.75">
      <c r="A1298" s="112" t="s">
        <v>403</v>
      </c>
      <c r="B1298" s="341"/>
      <c r="C1298" s="341"/>
      <c r="D1298" s="341"/>
      <c r="E1298" s="341"/>
      <c r="F1298" s="342"/>
    </row>
    <row r="1299" spans="1:6" s="132" customFormat="1" ht="12.75">
      <c r="A1299" s="113" t="s">
        <v>404</v>
      </c>
      <c r="B1299" s="341"/>
      <c r="C1299" s="341"/>
      <c r="D1299" s="341"/>
      <c r="E1299" s="341"/>
      <c r="F1299" s="342"/>
    </row>
    <row r="1300" spans="1:6" s="132" customFormat="1" ht="12.75">
      <c r="A1300" s="111" t="s">
        <v>405</v>
      </c>
      <c r="B1300" s="125">
        <v>971</v>
      </c>
      <c r="C1300" s="125">
        <v>971</v>
      </c>
      <c r="D1300" s="125">
        <v>231.1904761904762</v>
      </c>
      <c r="E1300" s="125">
        <v>0</v>
      </c>
      <c r="F1300" s="126">
        <v>0</v>
      </c>
    </row>
    <row r="1301" spans="1:6" s="132" customFormat="1" ht="12.75">
      <c r="A1301" s="111" t="s">
        <v>406</v>
      </c>
      <c r="B1301" s="125">
        <v>937</v>
      </c>
      <c r="C1301" s="125">
        <v>937</v>
      </c>
      <c r="D1301" s="125">
        <v>261.95135588481963</v>
      </c>
      <c r="E1301" s="125">
        <v>0</v>
      </c>
      <c r="F1301" s="126">
        <v>0</v>
      </c>
    </row>
    <row r="1302" spans="1:6" s="132" customFormat="1" ht="12.75">
      <c r="A1302" s="111" t="s">
        <v>407</v>
      </c>
      <c r="B1302" s="125">
        <v>1161</v>
      </c>
      <c r="C1302" s="125">
        <v>1161</v>
      </c>
      <c r="D1302" s="125">
        <v>88.62595419847328</v>
      </c>
      <c r="E1302" s="125">
        <v>0</v>
      </c>
      <c r="F1302" s="126">
        <v>0</v>
      </c>
    </row>
    <row r="1303" spans="1:6" s="132" customFormat="1" ht="12.75">
      <c r="A1303" s="111" t="s">
        <v>408</v>
      </c>
      <c r="B1303" s="125">
        <v>5824.92473</v>
      </c>
      <c r="C1303" s="125">
        <v>4480.08473</v>
      </c>
      <c r="D1303" s="125">
        <v>167.33592537257684</v>
      </c>
      <c r="E1303" s="125">
        <v>0</v>
      </c>
      <c r="F1303" s="126">
        <v>275</v>
      </c>
    </row>
    <row r="1304" spans="1:6" s="132" customFormat="1" ht="12.75">
      <c r="A1304" s="110" t="s">
        <v>409</v>
      </c>
      <c r="B1304" s="341">
        <v>2030.35</v>
      </c>
      <c r="C1304" s="341">
        <v>1453.83</v>
      </c>
      <c r="D1304" s="341">
        <v>136.8181818181818</v>
      </c>
      <c r="E1304" s="341">
        <v>67</v>
      </c>
      <c r="F1304" s="342">
        <v>58</v>
      </c>
    </row>
    <row r="1305" spans="1:6" s="132" customFormat="1" ht="12.75">
      <c r="A1305" s="112" t="s">
        <v>410</v>
      </c>
      <c r="B1305" s="341"/>
      <c r="C1305" s="341"/>
      <c r="D1305" s="341"/>
      <c r="E1305" s="341"/>
      <c r="F1305" s="342"/>
    </row>
    <row r="1306" spans="1:6" s="132" customFormat="1" ht="12.75">
      <c r="A1306" s="113" t="s">
        <v>411</v>
      </c>
      <c r="B1306" s="341"/>
      <c r="C1306" s="341"/>
      <c r="D1306" s="341"/>
      <c r="E1306" s="341"/>
      <c r="F1306" s="342"/>
    </row>
    <row r="1307" spans="1:6" s="132" customFormat="1" ht="12.75">
      <c r="A1307" s="111" t="s">
        <v>412</v>
      </c>
      <c r="B1307" s="125">
        <v>795.2359999999999</v>
      </c>
      <c r="C1307" s="125">
        <v>602.036</v>
      </c>
      <c r="D1307" s="125">
        <v>155.32404540763673</v>
      </c>
      <c r="E1307" s="125">
        <v>31</v>
      </c>
      <c r="F1307" s="126">
        <v>29</v>
      </c>
    </row>
    <row r="1308" spans="1:6" s="132" customFormat="1" ht="12.75">
      <c r="A1308" s="111" t="s">
        <v>413</v>
      </c>
      <c r="B1308" s="125">
        <v>885.9159999999999</v>
      </c>
      <c r="C1308" s="125">
        <v>649.596</v>
      </c>
      <c r="D1308" s="125">
        <v>170.18496201205136</v>
      </c>
      <c r="E1308" s="125">
        <v>30</v>
      </c>
      <c r="F1308" s="126">
        <v>31</v>
      </c>
    </row>
    <row r="1309" spans="1:6" s="132" customFormat="1" ht="12.75">
      <c r="A1309" s="111" t="s">
        <v>414</v>
      </c>
      <c r="B1309" s="125">
        <v>624.6058</v>
      </c>
      <c r="C1309" s="125">
        <v>443.4458</v>
      </c>
      <c r="D1309" s="125">
        <v>117.31370370370371</v>
      </c>
      <c r="E1309" s="125">
        <v>0</v>
      </c>
      <c r="F1309" s="126">
        <v>30</v>
      </c>
    </row>
    <row r="1310" spans="1:6" s="132" customFormat="1" ht="12.75">
      <c r="A1310" s="111" t="s">
        <v>415</v>
      </c>
      <c r="B1310" s="125">
        <v>632.498</v>
      </c>
      <c r="C1310" s="125">
        <v>380.498</v>
      </c>
      <c r="D1310" s="125">
        <v>99.5026150627615</v>
      </c>
      <c r="E1310" s="125">
        <v>31</v>
      </c>
      <c r="F1310" s="126">
        <v>30</v>
      </c>
    </row>
    <row r="1311" spans="1:6" s="132" customFormat="1" ht="12.75">
      <c r="A1311" s="111" t="s">
        <v>416</v>
      </c>
      <c r="B1311" s="125">
        <v>738.376</v>
      </c>
      <c r="C1311" s="125">
        <v>495.896</v>
      </c>
      <c r="D1311" s="125">
        <v>129.5782597334727</v>
      </c>
      <c r="E1311" s="125">
        <v>31</v>
      </c>
      <c r="F1311" s="126">
        <v>30</v>
      </c>
    </row>
    <row r="1312" spans="1:6" s="132" customFormat="1" ht="12.75">
      <c r="A1312" s="111" t="s">
        <v>417</v>
      </c>
      <c r="B1312" s="125">
        <v>828.4970000000001</v>
      </c>
      <c r="C1312" s="125">
        <v>575.937</v>
      </c>
      <c r="D1312" s="125">
        <v>141.50786240786243</v>
      </c>
      <c r="E1312" s="125">
        <v>33</v>
      </c>
      <c r="F1312" s="126">
        <v>33</v>
      </c>
    </row>
    <row r="1313" spans="1:6" s="132" customFormat="1" ht="12.75">
      <c r="A1313" s="111" t="s">
        <v>418</v>
      </c>
      <c r="B1313" s="125">
        <v>1498.473</v>
      </c>
      <c r="C1313" s="125">
        <v>1024.993</v>
      </c>
      <c r="D1313" s="125">
        <v>116.5294452023647</v>
      </c>
      <c r="E1313" s="125">
        <v>60</v>
      </c>
      <c r="F1313" s="126">
        <v>60</v>
      </c>
    </row>
    <row r="1314" spans="1:6" s="132" customFormat="1" ht="12.75">
      <c r="A1314" s="111" t="s">
        <v>419</v>
      </c>
      <c r="B1314" s="125">
        <v>1396.931</v>
      </c>
      <c r="C1314" s="125">
        <v>840.011</v>
      </c>
      <c r="D1314" s="125">
        <v>95.36909627611261</v>
      </c>
      <c r="E1314" s="125">
        <v>60</v>
      </c>
      <c r="F1314" s="126">
        <v>61</v>
      </c>
    </row>
    <row r="1315" spans="1:6" s="132" customFormat="1" ht="12.75">
      <c r="A1315" s="111" t="s">
        <v>420</v>
      </c>
      <c r="B1315" s="125">
        <v>1571.75</v>
      </c>
      <c r="C1315" s="125">
        <v>936.43</v>
      </c>
      <c r="D1315" s="125">
        <v>104.58230958230958</v>
      </c>
      <c r="E1315" s="125">
        <v>63</v>
      </c>
      <c r="F1315" s="126">
        <v>59</v>
      </c>
    </row>
    <row r="1316" spans="1:6" s="132" customFormat="1" ht="12.75">
      <c r="A1316" s="111" t="s">
        <v>421</v>
      </c>
      <c r="B1316" s="125">
        <v>1494.022</v>
      </c>
      <c r="C1316" s="125">
        <v>949.982</v>
      </c>
      <c r="D1316" s="125">
        <v>108.44543378995434</v>
      </c>
      <c r="E1316" s="125">
        <v>60</v>
      </c>
      <c r="F1316" s="126">
        <v>60</v>
      </c>
    </row>
    <row r="1317" spans="1:6" s="132" customFormat="1" ht="12.75">
      <c r="A1317" s="111" t="s">
        <v>422</v>
      </c>
      <c r="B1317" s="125">
        <v>820.725</v>
      </c>
      <c r="C1317" s="125">
        <v>591.125</v>
      </c>
      <c r="D1317" s="125">
        <v>156.3822751322751</v>
      </c>
      <c r="E1317" s="125">
        <v>30</v>
      </c>
      <c r="F1317" s="126">
        <v>29</v>
      </c>
    </row>
    <row r="1318" spans="1:6" s="132" customFormat="1" ht="12.75">
      <c r="A1318" s="111" t="s">
        <v>423</v>
      </c>
      <c r="B1318" s="125">
        <v>698.625</v>
      </c>
      <c r="C1318" s="125">
        <v>532.865</v>
      </c>
      <c r="D1318" s="125">
        <v>140.9695767195767</v>
      </c>
      <c r="E1318" s="125">
        <v>30</v>
      </c>
      <c r="F1318" s="126">
        <v>30</v>
      </c>
    </row>
    <row r="1319" spans="1:6" s="132" customFormat="1" ht="12.75">
      <c r="A1319" s="111" t="s">
        <v>424</v>
      </c>
      <c r="B1319" s="125">
        <v>760.858</v>
      </c>
      <c r="C1319" s="125">
        <v>527.058</v>
      </c>
      <c r="D1319" s="125">
        <v>139.43333333333334</v>
      </c>
      <c r="E1319" s="125">
        <v>30</v>
      </c>
      <c r="F1319" s="126">
        <v>30</v>
      </c>
    </row>
    <row r="1320" spans="1:6" s="132" customFormat="1" ht="12.75">
      <c r="A1320" s="111" t="s">
        <v>425</v>
      </c>
      <c r="B1320" s="125">
        <v>1085.7970500000001</v>
      </c>
      <c r="C1320" s="125">
        <v>812.51705</v>
      </c>
      <c r="D1320" s="125">
        <v>160.63998616053777</v>
      </c>
      <c r="E1320" s="125">
        <v>0</v>
      </c>
      <c r="F1320" s="126">
        <v>30</v>
      </c>
    </row>
    <row r="1321" spans="1:6" s="132" customFormat="1" ht="12.75">
      <c r="A1321" s="111" t="s">
        <v>426</v>
      </c>
      <c r="B1321" s="125">
        <v>1061.7413</v>
      </c>
      <c r="C1321" s="125">
        <v>833.5413</v>
      </c>
      <c r="D1321" s="125">
        <v>163.66410759866486</v>
      </c>
      <c r="E1321" s="125">
        <v>0</v>
      </c>
      <c r="F1321" s="126">
        <v>27</v>
      </c>
    </row>
    <row r="1322" spans="1:6" s="132" customFormat="1" ht="12.75">
      <c r="A1322" s="111" t="s">
        <v>427</v>
      </c>
      <c r="B1322" s="125">
        <v>1015.3662</v>
      </c>
      <c r="C1322" s="125">
        <v>831.1262</v>
      </c>
      <c r="D1322" s="125">
        <v>164.18929276965628</v>
      </c>
      <c r="E1322" s="125">
        <v>0</v>
      </c>
      <c r="F1322" s="126">
        <v>30</v>
      </c>
    </row>
    <row r="1323" spans="1:6" s="132" customFormat="1" ht="12.75">
      <c r="A1323" s="111" t="s">
        <v>428</v>
      </c>
      <c r="B1323" s="125">
        <v>74</v>
      </c>
      <c r="C1323" s="125">
        <v>74</v>
      </c>
      <c r="D1323" s="125">
        <v>34.11710465652374</v>
      </c>
      <c r="E1323" s="125">
        <v>0</v>
      </c>
      <c r="F1323" s="126">
        <v>0</v>
      </c>
    </row>
    <row r="1324" spans="1:6" s="132" customFormat="1" ht="12.75">
      <c r="A1324" s="111" t="s">
        <v>429</v>
      </c>
      <c r="B1324" s="125">
        <v>2449</v>
      </c>
      <c r="C1324" s="125">
        <v>2449</v>
      </c>
      <c r="D1324" s="125">
        <v>118.37208178258979</v>
      </c>
      <c r="E1324" s="125">
        <v>0</v>
      </c>
      <c r="F1324" s="126">
        <v>0</v>
      </c>
    </row>
    <row r="1325" spans="1:6" s="132" customFormat="1" ht="12.75">
      <c r="A1325" s="111" t="s">
        <v>430</v>
      </c>
      <c r="B1325" s="125">
        <v>826</v>
      </c>
      <c r="C1325" s="125">
        <v>826</v>
      </c>
      <c r="D1325" s="125">
        <v>323.921568627451</v>
      </c>
      <c r="E1325" s="125">
        <v>0</v>
      </c>
      <c r="F1325" s="126">
        <v>0</v>
      </c>
    </row>
    <row r="1326" spans="1:6" s="132" customFormat="1" ht="12.75">
      <c r="A1326" s="111" t="s">
        <v>431</v>
      </c>
      <c r="B1326" s="125">
        <v>720</v>
      </c>
      <c r="C1326" s="125">
        <v>720</v>
      </c>
      <c r="D1326" s="125">
        <v>221.26613398893667</v>
      </c>
      <c r="E1326" s="125">
        <v>0</v>
      </c>
      <c r="F1326" s="126">
        <v>0</v>
      </c>
    </row>
    <row r="1327" spans="1:6" s="132" customFormat="1" ht="12.75">
      <c r="A1327" s="111" t="s">
        <v>432</v>
      </c>
      <c r="B1327" s="125">
        <v>7204</v>
      </c>
      <c r="C1327" s="125">
        <v>7204</v>
      </c>
      <c r="D1327" s="125">
        <v>377.9643231899266</v>
      </c>
      <c r="E1327" s="125">
        <v>0</v>
      </c>
      <c r="F1327" s="126">
        <v>0</v>
      </c>
    </row>
    <row r="1328" spans="1:6" s="132" customFormat="1" ht="12.75">
      <c r="A1328" s="111" t="s">
        <v>433</v>
      </c>
      <c r="B1328" s="125">
        <v>2996</v>
      </c>
      <c r="C1328" s="125">
        <v>2996</v>
      </c>
      <c r="D1328" s="125">
        <v>132.256213305081</v>
      </c>
      <c r="E1328" s="125">
        <v>0</v>
      </c>
      <c r="F1328" s="126">
        <v>0</v>
      </c>
    </row>
    <row r="1329" spans="1:6" s="132" customFormat="1" ht="12.75">
      <c r="A1329" s="111" t="s">
        <v>434</v>
      </c>
      <c r="B1329" s="125">
        <v>440</v>
      </c>
      <c r="C1329" s="125">
        <v>440</v>
      </c>
      <c r="D1329" s="125">
        <v>82.42787560884227</v>
      </c>
      <c r="E1329" s="125">
        <v>0</v>
      </c>
      <c r="F1329" s="126">
        <v>0</v>
      </c>
    </row>
    <row r="1330" spans="1:6" s="132" customFormat="1" ht="12.75">
      <c r="A1330" s="111" t="s">
        <v>435</v>
      </c>
      <c r="B1330" s="125">
        <v>364</v>
      </c>
      <c r="C1330" s="125">
        <v>364</v>
      </c>
      <c r="D1330" s="125">
        <v>117.60904684975768</v>
      </c>
      <c r="E1330" s="125">
        <v>0</v>
      </c>
      <c r="F1330" s="126">
        <v>0</v>
      </c>
    </row>
    <row r="1331" spans="1:6" s="132" customFormat="1" ht="12.75">
      <c r="A1331" s="111" t="s">
        <v>436</v>
      </c>
      <c r="B1331" s="125">
        <v>3171</v>
      </c>
      <c r="C1331" s="125">
        <v>3171</v>
      </c>
      <c r="D1331" s="125">
        <v>216.89466484268124</v>
      </c>
      <c r="E1331" s="125">
        <v>0</v>
      </c>
      <c r="F1331" s="126">
        <v>0</v>
      </c>
    </row>
    <row r="1332" spans="1:6" s="132" customFormat="1" ht="12.75">
      <c r="A1332" s="111" t="s">
        <v>437</v>
      </c>
      <c r="B1332" s="125">
        <v>2112.29794</v>
      </c>
      <c r="C1332" s="125">
        <v>1910.97794</v>
      </c>
      <c r="D1332" s="125">
        <v>203.79417084355336</v>
      </c>
      <c r="E1332" s="125">
        <v>0</v>
      </c>
      <c r="F1332" s="126">
        <v>100</v>
      </c>
    </row>
    <row r="1333" spans="1:6" s="132" customFormat="1" ht="12.75">
      <c r="A1333" s="110" t="s">
        <v>438</v>
      </c>
      <c r="B1333" s="341">
        <v>8852.702</v>
      </c>
      <c r="C1333" s="341">
        <v>5917.4619999999995</v>
      </c>
      <c r="D1333" s="341">
        <v>96.672074129619</v>
      </c>
      <c r="E1333" s="341">
        <v>446</v>
      </c>
      <c r="F1333" s="342">
        <v>423</v>
      </c>
    </row>
    <row r="1334" spans="1:6" s="132" customFormat="1" ht="12.75">
      <c r="A1334" s="112" t="s">
        <v>439</v>
      </c>
      <c r="B1334" s="341"/>
      <c r="C1334" s="341"/>
      <c r="D1334" s="341"/>
      <c r="E1334" s="341"/>
      <c r="F1334" s="342"/>
    </row>
    <row r="1335" spans="1:6" s="132" customFormat="1" ht="12.75">
      <c r="A1335" s="112" t="s">
        <v>440</v>
      </c>
      <c r="B1335" s="341"/>
      <c r="C1335" s="341"/>
      <c r="D1335" s="341"/>
      <c r="E1335" s="341"/>
      <c r="F1335" s="342"/>
    </row>
    <row r="1336" spans="1:6" s="132" customFormat="1" ht="12.75">
      <c r="A1336" s="112" t="s">
        <v>441</v>
      </c>
      <c r="B1336" s="341"/>
      <c r="C1336" s="341"/>
      <c r="D1336" s="341"/>
      <c r="E1336" s="341"/>
      <c r="F1336" s="342"/>
    </row>
    <row r="1337" spans="1:6" s="132" customFormat="1" ht="12.75">
      <c r="A1337" s="112" t="s">
        <v>442</v>
      </c>
      <c r="B1337" s="341"/>
      <c r="C1337" s="341"/>
      <c r="D1337" s="341"/>
      <c r="E1337" s="341"/>
      <c r="F1337" s="342"/>
    </row>
    <row r="1338" spans="1:6" s="132" customFormat="1" ht="12.75">
      <c r="A1338" s="112" t="s">
        <v>443</v>
      </c>
      <c r="B1338" s="341"/>
      <c r="C1338" s="341"/>
      <c r="D1338" s="341"/>
      <c r="E1338" s="341"/>
      <c r="F1338" s="342"/>
    </row>
    <row r="1339" spans="1:6" s="132" customFormat="1" ht="12.75">
      <c r="A1339" s="112" t="s">
        <v>444</v>
      </c>
      <c r="B1339" s="341"/>
      <c r="C1339" s="341"/>
      <c r="D1339" s="341"/>
      <c r="E1339" s="341"/>
      <c r="F1339" s="342"/>
    </row>
    <row r="1340" spans="1:6" s="132" customFormat="1" ht="12.75">
      <c r="A1340" s="112" t="s">
        <v>445</v>
      </c>
      <c r="B1340" s="341"/>
      <c r="C1340" s="341"/>
      <c r="D1340" s="341"/>
      <c r="E1340" s="341"/>
      <c r="F1340" s="342"/>
    </row>
    <row r="1341" spans="1:6" s="132" customFormat="1" ht="12.75">
      <c r="A1341" s="112" t="s">
        <v>446</v>
      </c>
      <c r="B1341" s="341"/>
      <c r="C1341" s="341"/>
      <c r="D1341" s="341"/>
      <c r="E1341" s="341"/>
      <c r="F1341" s="342"/>
    </row>
    <row r="1342" spans="1:6" s="132" customFormat="1" ht="12.75">
      <c r="A1342" s="112" t="s">
        <v>447</v>
      </c>
      <c r="B1342" s="341"/>
      <c r="C1342" s="341"/>
      <c r="D1342" s="341"/>
      <c r="E1342" s="341"/>
      <c r="F1342" s="342"/>
    </row>
    <row r="1343" spans="1:6" s="132" customFormat="1" ht="12.75">
      <c r="A1343" s="112" t="s">
        <v>448</v>
      </c>
      <c r="B1343" s="341"/>
      <c r="C1343" s="341"/>
      <c r="D1343" s="341"/>
      <c r="E1343" s="341"/>
      <c r="F1343" s="342"/>
    </row>
    <row r="1344" spans="1:6" s="132" customFormat="1" ht="12.75">
      <c r="A1344" s="112" t="s">
        <v>449</v>
      </c>
      <c r="B1344" s="341"/>
      <c r="C1344" s="341"/>
      <c r="D1344" s="341"/>
      <c r="E1344" s="341"/>
      <c r="F1344" s="342"/>
    </row>
    <row r="1345" spans="1:6" s="132" customFormat="1" ht="12.75">
      <c r="A1345" s="112" t="s">
        <v>450</v>
      </c>
      <c r="B1345" s="341"/>
      <c r="C1345" s="341"/>
      <c r="D1345" s="341"/>
      <c r="E1345" s="341"/>
      <c r="F1345" s="342"/>
    </row>
    <row r="1346" spans="1:6" s="132" customFormat="1" ht="12.75">
      <c r="A1346" s="112" t="s">
        <v>451</v>
      </c>
      <c r="B1346" s="341"/>
      <c r="C1346" s="341"/>
      <c r="D1346" s="341"/>
      <c r="E1346" s="341"/>
      <c r="F1346" s="342"/>
    </row>
    <row r="1347" spans="1:6" s="132" customFormat="1" ht="12.75">
      <c r="A1347" s="112" t="s">
        <v>452</v>
      </c>
      <c r="B1347" s="341"/>
      <c r="C1347" s="341"/>
      <c r="D1347" s="341"/>
      <c r="E1347" s="341"/>
      <c r="F1347" s="342"/>
    </row>
    <row r="1348" spans="1:6" s="132" customFormat="1" ht="12.75">
      <c r="A1348" s="112" t="s">
        <v>453</v>
      </c>
      <c r="B1348" s="341"/>
      <c r="C1348" s="341"/>
      <c r="D1348" s="341"/>
      <c r="E1348" s="341"/>
      <c r="F1348" s="342"/>
    </row>
    <row r="1349" spans="1:6" s="132" customFormat="1" ht="12.75">
      <c r="A1349" s="113" t="s">
        <v>454</v>
      </c>
      <c r="B1349" s="341"/>
      <c r="C1349" s="341"/>
      <c r="D1349" s="341"/>
      <c r="E1349" s="341"/>
      <c r="F1349" s="342"/>
    </row>
    <row r="1350" spans="1:6" s="132" customFormat="1" ht="12.75">
      <c r="A1350" s="111" t="s">
        <v>455</v>
      </c>
      <c r="B1350" s="125">
        <v>5464.93578</v>
      </c>
      <c r="C1350" s="125">
        <v>3779.89578</v>
      </c>
      <c r="D1350" s="125">
        <v>160.89455497382198</v>
      </c>
      <c r="E1350" s="125">
        <v>0</v>
      </c>
      <c r="F1350" s="126">
        <v>278</v>
      </c>
    </row>
    <row r="1351" spans="1:6" s="132" customFormat="1" ht="12.75">
      <c r="A1351" s="110" t="s">
        <v>456</v>
      </c>
      <c r="B1351" s="341">
        <v>12678.33555</v>
      </c>
      <c r="C1351" s="341">
        <v>8591.31155</v>
      </c>
      <c r="D1351" s="341">
        <v>113.5245586564127</v>
      </c>
      <c r="E1351" s="341">
        <v>427</v>
      </c>
      <c r="F1351" s="342">
        <v>524</v>
      </c>
    </row>
    <row r="1352" spans="1:6" s="132" customFormat="1" ht="12.75">
      <c r="A1352" s="112" t="s">
        <v>457</v>
      </c>
      <c r="B1352" s="341"/>
      <c r="C1352" s="341"/>
      <c r="D1352" s="341"/>
      <c r="E1352" s="341"/>
      <c r="F1352" s="342"/>
    </row>
    <row r="1353" spans="1:6" s="132" customFormat="1" ht="12.75">
      <c r="A1353" s="112" t="s">
        <v>458</v>
      </c>
      <c r="B1353" s="341"/>
      <c r="C1353" s="341"/>
      <c r="D1353" s="341"/>
      <c r="E1353" s="341"/>
      <c r="F1353" s="342"/>
    </row>
    <row r="1354" spans="1:6" s="132" customFormat="1" ht="12.75">
      <c r="A1354" s="112" t="s">
        <v>459</v>
      </c>
      <c r="B1354" s="341"/>
      <c r="C1354" s="341"/>
      <c r="D1354" s="341"/>
      <c r="E1354" s="341"/>
      <c r="F1354" s="342"/>
    </row>
    <row r="1355" spans="1:6" s="132" customFormat="1" ht="12.75">
      <c r="A1355" s="112" t="s">
        <v>460</v>
      </c>
      <c r="B1355" s="341"/>
      <c r="C1355" s="341"/>
      <c r="D1355" s="341"/>
      <c r="E1355" s="341"/>
      <c r="F1355" s="342"/>
    </row>
    <row r="1356" spans="1:6" s="132" customFormat="1" ht="12.75">
      <c r="A1356" s="112" t="s">
        <v>461</v>
      </c>
      <c r="B1356" s="341"/>
      <c r="C1356" s="341"/>
      <c r="D1356" s="341"/>
      <c r="E1356" s="341"/>
      <c r="F1356" s="342"/>
    </row>
    <row r="1357" spans="1:6" s="132" customFormat="1" ht="12.75">
      <c r="A1357" s="112" t="s">
        <v>462</v>
      </c>
      <c r="B1357" s="341"/>
      <c r="C1357" s="341"/>
      <c r="D1357" s="341"/>
      <c r="E1357" s="341"/>
      <c r="F1357" s="342"/>
    </row>
    <row r="1358" spans="1:6" s="132" customFormat="1" ht="12.75">
      <c r="A1358" s="112" t="s">
        <v>463</v>
      </c>
      <c r="B1358" s="341"/>
      <c r="C1358" s="341"/>
      <c r="D1358" s="341"/>
      <c r="E1358" s="341"/>
      <c r="F1358" s="342"/>
    </row>
    <row r="1359" spans="1:6" s="132" customFormat="1" ht="12.75">
      <c r="A1359" s="112" t="s">
        <v>464</v>
      </c>
      <c r="B1359" s="341"/>
      <c r="C1359" s="341"/>
      <c r="D1359" s="341"/>
      <c r="E1359" s="341"/>
      <c r="F1359" s="342"/>
    </row>
    <row r="1360" spans="1:6" s="132" customFormat="1" ht="12.75">
      <c r="A1360" s="112" t="s">
        <v>465</v>
      </c>
      <c r="B1360" s="341"/>
      <c r="C1360" s="341"/>
      <c r="D1360" s="341"/>
      <c r="E1360" s="341"/>
      <c r="F1360" s="342"/>
    </row>
    <row r="1361" spans="1:6" s="132" customFormat="1" ht="12.75">
      <c r="A1361" s="112" t="s">
        <v>466</v>
      </c>
      <c r="B1361" s="341"/>
      <c r="C1361" s="341"/>
      <c r="D1361" s="341"/>
      <c r="E1361" s="341"/>
      <c r="F1361" s="342"/>
    </row>
    <row r="1362" spans="1:6" s="132" customFormat="1" ht="12.75">
      <c r="A1362" s="113" t="s">
        <v>467</v>
      </c>
      <c r="B1362" s="341"/>
      <c r="C1362" s="341"/>
      <c r="D1362" s="341"/>
      <c r="E1362" s="341"/>
      <c r="F1362" s="342"/>
    </row>
    <row r="1363" spans="1:6" s="132" customFormat="1" ht="12.75">
      <c r="A1363" s="110" t="s">
        <v>468</v>
      </c>
      <c r="B1363" s="333">
        <v>10514.38671</v>
      </c>
      <c r="C1363" s="341">
        <v>7931.88371</v>
      </c>
      <c r="D1363" s="341">
        <v>126.11109943398627</v>
      </c>
      <c r="E1363" s="341">
        <v>0</v>
      </c>
      <c r="F1363" s="342">
        <v>274</v>
      </c>
    </row>
    <row r="1364" spans="1:6" s="132" customFormat="1" ht="12.75">
      <c r="A1364" s="112" t="s">
        <v>469</v>
      </c>
      <c r="B1364" s="333"/>
      <c r="C1364" s="341"/>
      <c r="D1364" s="341"/>
      <c r="E1364" s="341"/>
      <c r="F1364" s="342"/>
    </row>
    <row r="1365" spans="1:6" s="132" customFormat="1" ht="12.75">
      <c r="A1365" s="112" t="s">
        <v>470</v>
      </c>
      <c r="B1365" s="333"/>
      <c r="C1365" s="341"/>
      <c r="D1365" s="341"/>
      <c r="E1365" s="341"/>
      <c r="F1365" s="342"/>
    </row>
    <row r="1366" spans="1:6" s="132" customFormat="1" ht="12.75">
      <c r="A1366" s="112" t="s">
        <v>471</v>
      </c>
      <c r="B1366" s="333"/>
      <c r="C1366" s="341"/>
      <c r="D1366" s="341"/>
      <c r="E1366" s="341"/>
      <c r="F1366" s="342"/>
    </row>
    <row r="1367" spans="1:6" s="132" customFormat="1" ht="12.75">
      <c r="A1367" s="112" t="s">
        <v>472</v>
      </c>
      <c r="B1367" s="333"/>
      <c r="C1367" s="341"/>
      <c r="D1367" s="341"/>
      <c r="E1367" s="341"/>
      <c r="F1367" s="342"/>
    </row>
    <row r="1368" spans="1:6" s="132" customFormat="1" ht="12.75">
      <c r="A1368" s="113" t="s">
        <v>685</v>
      </c>
      <c r="B1368" s="333"/>
      <c r="C1368" s="341"/>
      <c r="D1368" s="341"/>
      <c r="E1368" s="341"/>
      <c r="F1368" s="342"/>
    </row>
    <row r="1369" spans="1:6" s="132" customFormat="1" ht="12.75">
      <c r="A1369" s="110" t="s">
        <v>473</v>
      </c>
      <c r="B1369" s="341">
        <v>6381.34288</v>
      </c>
      <c r="C1369" s="341">
        <v>4984.14288</v>
      </c>
      <c r="D1369" s="341">
        <v>146.433083996827</v>
      </c>
      <c r="E1369" s="341">
        <v>63</v>
      </c>
      <c r="F1369" s="342">
        <v>186</v>
      </c>
    </row>
    <row r="1370" spans="1:6" s="132" customFormat="1" ht="12.75">
      <c r="A1370" s="112" t="s">
        <v>474</v>
      </c>
      <c r="B1370" s="341"/>
      <c r="C1370" s="341"/>
      <c r="D1370" s="341"/>
      <c r="E1370" s="341"/>
      <c r="F1370" s="342"/>
    </row>
    <row r="1371" spans="1:6" s="132" customFormat="1" ht="12.75">
      <c r="A1371" s="112" t="s">
        <v>475</v>
      </c>
      <c r="B1371" s="341"/>
      <c r="C1371" s="341"/>
      <c r="D1371" s="341"/>
      <c r="E1371" s="341"/>
      <c r="F1371" s="342"/>
    </row>
    <row r="1372" spans="1:6" s="132" customFormat="1" ht="12.75">
      <c r="A1372" s="112" t="s">
        <v>476</v>
      </c>
      <c r="B1372" s="341"/>
      <c r="C1372" s="341"/>
      <c r="D1372" s="341"/>
      <c r="E1372" s="341"/>
      <c r="F1372" s="342"/>
    </row>
    <row r="1373" spans="1:6" s="132" customFormat="1" ht="12.75">
      <c r="A1373" s="112" t="s">
        <v>477</v>
      </c>
      <c r="B1373" s="341"/>
      <c r="C1373" s="341"/>
      <c r="D1373" s="341"/>
      <c r="E1373" s="341"/>
      <c r="F1373" s="342"/>
    </row>
    <row r="1374" spans="1:6" s="132" customFormat="1" ht="12.75">
      <c r="A1374" s="112" t="s">
        <v>478</v>
      </c>
      <c r="B1374" s="341"/>
      <c r="C1374" s="341"/>
      <c r="D1374" s="341"/>
      <c r="E1374" s="341"/>
      <c r="F1374" s="342"/>
    </row>
    <row r="1375" spans="1:6" s="132" customFormat="1" ht="12.75">
      <c r="A1375" s="113" t="s">
        <v>479</v>
      </c>
      <c r="B1375" s="341"/>
      <c r="C1375" s="341"/>
      <c r="D1375" s="341"/>
      <c r="E1375" s="341"/>
      <c r="F1375" s="342"/>
    </row>
    <row r="1376" spans="1:6" s="132" customFormat="1" ht="12.75">
      <c r="A1376" s="111" t="s">
        <v>480</v>
      </c>
      <c r="B1376" s="125">
        <v>7059.9376600000005</v>
      </c>
      <c r="C1376" s="125">
        <v>5435.03466</v>
      </c>
      <c r="D1376" s="125">
        <v>162.33675806451615</v>
      </c>
      <c r="E1376" s="125">
        <v>0</v>
      </c>
      <c r="F1376" s="126">
        <v>209</v>
      </c>
    </row>
    <row r="1377" spans="1:6" s="132" customFormat="1" ht="12.75">
      <c r="A1377" s="110" t="s">
        <v>481</v>
      </c>
      <c r="B1377" s="341">
        <v>1939.78605</v>
      </c>
      <c r="C1377" s="341">
        <v>1435.22605</v>
      </c>
      <c r="D1377" s="341">
        <v>134.87698994455408</v>
      </c>
      <c r="E1377" s="341">
        <v>0</v>
      </c>
      <c r="F1377" s="342">
        <v>65</v>
      </c>
    </row>
    <row r="1378" spans="1:6" s="132" customFormat="1" ht="12.75">
      <c r="A1378" s="112" t="s">
        <v>482</v>
      </c>
      <c r="B1378" s="341"/>
      <c r="C1378" s="341"/>
      <c r="D1378" s="341"/>
      <c r="E1378" s="341"/>
      <c r="F1378" s="342"/>
    </row>
    <row r="1379" spans="1:6" s="132" customFormat="1" ht="12.75">
      <c r="A1379" s="112" t="s">
        <v>483</v>
      </c>
      <c r="B1379" s="341"/>
      <c r="C1379" s="341"/>
      <c r="D1379" s="341"/>
      <c r="E1379" s="341"/>
      <c r="F1379" s="342"/>
    </row>
    <row r="1380" spans="1:6" s="132" customFormat="1" ht="12.75">
      <c r="A1380" s="112" t="s">
        <v>484</v>
      </c>
      <c r="B1380" s="341"/>
      <c r="C1380" s="341"/>
      <c r="D1380" s="341"/>
      <c r="E1380" s="341"/>
      <c r="F1380" s="342"/>
    </row>
    <row r="1381" spans="1:6" s="132" customFormat="1" ht="12.75">
      <c r="A1381" s="112" t="s">
        <v>485</v>
      </c>
      <c r="B1381" s="341"/>
      <c r="C1381" s="341"/>
      <c r="D1381" s="341"/>
      <c r="E1381" s="341"/>
      <c r="F1381" s="342"/>
    </row>
    <row r="1382" spans="1:6" s="132" customFormat="1" ht="12.75">
      <c r="A1382" s="113" t="s">
        <v>486</v>
      </c>
      <c r="B1382" s="341"/>
      <c r="C1382" s="341"/>
      <c r="D1382" s="341"/>
      <c r="E1382" s="341"/>
      <c r="F1382" s="342"/>
    </row>
    <row r="1383" spans="1:6" s="132" customFormat="1" ht="12.75">
      <c r="A1383" s="110" t="s">
        <v>487</v>
      </c>
      <c r="B1383" s="341">
        <v>2752.2990099999997</v>
      </c>
      <c r="C1383" s="341">
        <v>1784.61901</v>
      </c>
      <c r="D1383" s="341">
        <v>92.89568528447244</v>
      </c>
      <c r="E1383" s="341">
        <v>127</v>
      </c>
      <c r="F1383" s="342">
        <v>131</v>
      </c>
    </row>
    <row r="1384" spans="1:6" s="132" customFormat="1" ht="12.75">
      <c r="A1384" s="112" t="s">
        <v>488</v>
      </c>
      <c r="B1384" s="341"/>
      <c r="C1384" s="341"/>
      <c r="D1384" s="341"/>
      <c r="E1384" s="341"/>
      <c r="F1384" s="342"/>
    </row>
    <row r="1385" spans="1:6" s="132" customFormat="1" ht="12.75">
      <c r="A1385" s="113" t="s">
        <v>489</v>
      </c>
      <c r="B1385" s="341"/>
      <c r="C1385" s="341"/>
      <c r="D1385" s="341"/>
      <c r="E1385" s="341"/>
      <c r="F1385" s="342"/>
    </row>
    <row r="1386" spans="1:6" s="132" customFormat="1" ht="12.75">
      <c r="A1386" s="111" t="s">
        <v>490</v>
      </c>
      <c r="B1386" s="125">
        <v>1613.7767299999998</v>
      </c>
      <c r="C1386" s="125">
        <v>1283.93673</v>
      </c>
      <c r="D1386" s="125">
        <v>189.39913409057382</v>
      </c>
      <c r="E1386" s="125">
        <v>0</v>
      </c>
      <c r="F1386" s="126">
        <v>46</v>
      </c>
    </row>
    <row r="1387" spans="1:6" s="132" customFormat="1" ht="12.75">
      <c r="A1387" s="111" t="s">
        <v>491</v>
      </c>
      <c r="B1387" s="125">
        <v>232.00002</v>
      </c>
      <c r="C1387" s="125">
        <v>232.00002</v>
      </c>
      <c r="D1387" s="125">
        <v>451.361906614786</v>
      </c>
      <c r="E1387" s="125">
        <v>0</v>
      </c>
      <c r="F1387" s="126">
        <v>0</v>
      </c>
    </row>
    <row r="1388" spans="1:6" s="132" customFormat="1" ht="12.75">
      <c r="A1388" s="111" t="s">
        <v>492</v>
      </c>
      <c r="B1388" s="125">
        <v>1759.84821</v>
      </c>
      <c r="C1388" s="125">
        <v>1312.40821</v>
      </c>
      <c r="D1388" s="125">
        <v>175.8553142168029</v>
      </c>
      <c r="E1388" s="125">
        <v>0</v>
      </c>
      <c r="F1388" s="126">
        <v>56</v>
      </c>
    </row>
    <row r="1389" spans="1:6" s="132" customFormat="1" ht="12.75">
      <c r="A1389" s="111" t="s">
        <v>493</v>
      </c>
      <c r="B1389" s="125">
        <v>192</v>
      </c>
      <c r="C1389" s="125">
        <v>192</v>
      </c>
      <c r="D1389" s="125">
        <v>220.1834862385321</v>
      </c>
      <c r="E1389" s="125">
        <v>0</v>
      </c>
      <c r="F1389" s="126">
        <v>0</v>
      </c>
    </row>
    <row r="1390" spans="1:6" s="132" customFormat="1" ht="12.75">
      <c r="A1390" s="111" t="s">
        <v>494</v>
      </c>
      <c r="B1390" s="125">
        <v>1835.36003</v>
      </c>
      <c r="C1390" s="125">
        <v>1548.64003</v>
      </c>
      <c r="D1390" s="125">
        <v>193.16951852313832</v>
      </c>
      <c r="E1390" s="125">
        <v>0</v>
      </c>
      <c r="F1390" s="126">
        <v>56</v>
      </c>
    </row>
    <row r="1391" spans="1:6" s="132" customFormat="1" ht="12.75">
      <c r="A1391" s="111" t="s">
        <v>495</v>
      </c>
      <c r="B1391" s="125">
        <v>1871.24563</v>
      </c>
      <c r="C1391" s="125">
        <v>1508.92563</v>
      </c>
      <c r="D1391" s="125">
        <v>182.9666096762459</v>
      </c>
      <c r="E1391" s="125">
        <v>0</v>
      </c>
      <c r="F1391" s="126">
        <v>54</v>
      </c>
    </row>
    <row r="1392" spans="1:6" s="132" customFormat="1" ht="12.75">
      <c r="A1392" s="111" t="s">
        <v>496</v>
      </c>
      <c r="B1392" s="125">
        <v>1818.27635</v>
      </c>
      <c r="C1392" s="125">
        <v>1476.39635</v>
      </c>
      <c r="D1392" s="125">
        <v>183.22119012161826</v>
      </c>
      <c r="E1392" s="125">
        <v>0</v>
      </c>
      <c r="F1392" s="126">
        <v>54</v>
      </c>
    </row>
    <row r="1393" spans="1:6" s="132" customFormat="1" ht="12.75">
      <c r="A1393" s="111" t="s">
        <v>497</v>
      </c>
      <c r="B1393" s="125">
        <v>1550.62698</v>
      </c>
      <c r="C1393" s="125">
        <v>1161.98698</v>
      </c>
      <c r="D1393" s="125">
        <v>158.61138138138136</v>
      </c>
      <c r="E1393" s="125">
        <v>0</v>
      </c>
      <c r="F1393" s="126">
        <v>54</v>
      </c>
    </row>
    <row r="1394" spans="1:6" s="132" customFormat="1" ht="12.75">
      <c r="A1394" s="110" t="s">
        <v>498</v>
      </c>
      <c r="B1394" s="341">
        <v>157</v>
      </c>
      <c r="C1394" s="341">
        <v>157</v>
      </c>
      <c r="D1394" s="341">
        <v>196.00499375780277</v>
      </c>
      <c r="E1394" s="341">
        <v>0</v>
      </c>
      <c r="F1394" s="342">
        <v>0</v>
      </c>
    </row>
    <row r="1395" spans="1:6" s="132" customFormat="1" ht="12.75">
      <c r="A1395" s="113" t="s">
        <v>499</v>
      </c>
      <c r="B1395" s="341"/>
      <c r="C1395" s="341"/>
      <c r="D1395" s="341"/>
      <c r="E1395" s="341"/>
      <c r="F1395" s="342"/>
    </row>
    <row r="1396" spans="1:6" s="132" customFormat="1" ht="12.75">
      <c r="A1396" s="111" t="s">
        <v>500</v>
      </c>
      <c r="B1396" s="125">
        <v>1563.78821</v>
      </c>
      <c r="C1396" s="125">
        <v>1355.74821</v>
      </c>
      <c r="D1396" s="125">
        <v>201.14958605341246</v>
      </c>
      <c r="E1396" s="125">
        <v>0</v>
      </c>
      <c r="F1396" s="126">
        <v>45</v>
      </c>
    </row>
    <row r="1397" spans="1:6" s="132" customFormat="1" ht="12.75">
      <c r="A1397" s="111" t="s">
        <v>501</v>
      </c>
      <c r="B1397" s="125">
        <v>214</v>
      </c>
      <c r="C1397" s="125">
        <v>214</v>
      </c>
      <c r="D1397" s="125">
        <v>356.6666666666667</v>
      </c>
      <c r="E1397" s="125">
        <v>0</v>
      </c>
      <c r="F1397" s="126">
        <v>0</v>
      </c>
    </row>
    <row r="1398" spans="1:6" s="132" customFormat="1" ht="12.75">
      <c r="A1398" s="111" t="s">
        <v>502</v>
      </c>
      <c r="B1398" s="125">
        <v>2864.45446</v>
      </c>
      <c r="C1398" s="125">
        <v>2343.09446</v>
      </c>
      <c r="D1398" s="125">
        <v>200.5215626872058</v>
      </c>
      <c r="E1398" s="125">
        <v>0</v>
      </c>
      <c r="F1398" s="126">
        <v>90</v>
      </c>
    </row>
    <row r="1399" spans="1:6" s="132" customFormat="1" ht="12.75">
      <c r="A1399" s="111" t="s">
        <v>503</v>
      </c>
      <c r="B1399" s="125">
        <v>2819.29527</v>
      </c>
      <c r="C1399" s="125">
        <v>2287.85527</v>
      </c>
      <c r="D1399" s="125">
        <v>199.76034838033704</v>
      </c>
      <c r="E1399" s="125">
        <v>0</v>
      </c>
      <c r="F1399" s="126">
        <v>87</v>
      </c>
    </row>
    <row r="1400" spans="1:6" s="132" customFormat="1" ht="12.75">
      <c r="A1400" s="111" t="s">
        <v>504</v>
      </c>
      <c r="B1400" s="125">
        <v>0</v>
      </c>
      <c r="C1400" s="125">
        <v>0</v>
      </c>
      <c r="D1400" s="125">
        <v>0</v>
      </c>
      <c r="E1400" s="125">
        <v>0</v>
      </c>
      <c r="F1400" s="126">
        <v>0</v>
      </c>
    </row>
    <row r="1401" spans="1:6" s="132" customFormat="1" ht="12.75">
      <c r="A1401" s="111" t="s">
        <v>505</v>
      </c>
      <c r="B1401" s="125">
        <v>890.569</v>
      </c>
      <c r="C1401" s="125">
        <v>890.569</v>
      </c>
      <c r="D1401" s="125">
        <v>162.63130021913804</v>
      </c>
      <c r="E1401" s="125">
        <v>41</v>
      </c>
      <c r="F1401" s="126">
        <v>0</v>
      </c>
    </row>
    <row r="1402" spans="1:6" s="132" customFormat="1" ht="12.75">
      <c r="A1402" s="111" t="s">
        <v>506</v>
      </c>
      <c r="B1402" s="125">
        <v>1117.029</v>
      </c>
      <c r="C1402" s="125">
        <v>1117.029</v>
      </c>
      <c r="D1402" s="125">
        <v>201.04913606911447</v>
      </c>
      <c r="E1402" s="125">
        <v>0</v>
      </c>
      <c r="F1402" s="126">
        <v>0</v>
      </c>
    </row>
    <row r="1403" spans="1:6" s="132" customFormat="1" ht="12.75">
      <c r="A1403" s="111" t="s">
        <v>507</v>
      </c>
      <c r="B1403" s="125">
        <v>4635.38291</v>
      </c>
      <c r="C1403" s="125">
        <v>3649.50291</v>
      </c>
      <c r="D1403" s="125">
        <v>151.25592299403183</v>
      </c>
      <c r="E1403" s="125">
        <v>0</v>
      </c>
      <c r="F1403" s="126">
        <v>122</v>
      </c>
    </row>
    <row r="1404" spans="1:6" s="132" customFormat="1" ht="12.75">
      <c r="A1404" s="111" t="s">
        <v>508</v>
      </c>
      <c r="B1404" s="125">
        <v>228.982</v>
      </c>
      <c r="C1404" s="125">
        <v>228.982</v>
      </c>
      <c r="D1404" s="125">
        <v>100.60720562390159</v>
      </c>
      <c r="E1404" s="125">
        <v>18</v>
      </c>
      <c r="F1404" s="126">
        <v>0</v>
      </c>
    </row>
    <row r="1405" spans="1:6" s="132" customFormat="1" ht="12.75">
      <c r="A1405" s="111" t="s">
        <v>509</v>
      </c>
      <c r="B1405" s="125">
        <v>275.07</v>
      </c>
      <c r="C1405" s="125">
        <v>275.07</v>
      </c>
      <c r="D1405" s="125">
        <v>119.1294932871373</v>
      </c>
      <c r="E1405" s="125">
        <v>19</v>
      </c>
      <c r="F1405" s="126">
        <v>0</v>
      </c>
    </row>
    <row r="1406" spans="1:6" s="132" customFormat="1" ht="12.75">
      <c r="A1406" s="111" t="s">
        <v>510</v>
      </c>
      <c r="B1406" s="125">
        <v>735.7940100000001</v>
      </c>
      <c r="C1406" s="125">
        <v>655.71401</v>
      </c>
      <c r="D1406" s="125">
        <v>383.45848538011694</v>
      </c>
      <c r="E1406" s="125">
        <v>0</v>
      </c>
      <c r="F1406" s="126">
        <v>2</v>
      </c>
    </row>
    <row r="1407" spans="1:6" s="132" customFormat="1" ht="12.75">
      <c r="A1407" s="111" t="s">
        <v>511</v>
      </c>
      <c r="B1407" s="125">
        <v>1391.4597899999999</v>
      </c>
      <c r="C1407" s="125">
        <v>1066.65979</v>
      </c>
      <c r="D1407" s="125">
        <v>204.2235860616504</v>
      </c>
      <c r="E1407" s="125">
        <v>0</v>
      </c>
      <c r="F1407" s="126">
        <v>37</v>
      </c>
    </row>
    <row r="1408" spans="1:6" s="132" customFormat="1" ht="12.75">
      <c r="A1408" s="110" t="s">
        <v>512</v>
      </c>
      <c r="B1408" s="341">
        <v>2510.59812</v>
      </c>
      <c r="C1408" s="341">
        <v>2510.59812</v>
      </c>
      <c r="D1408" s="341">
        <v>153.4407847451412</v>
      </c>
      <c r="E1408" s="341">
        <v>91</v>
      </c>
      <c r="F1408" s="342">
        <v>0</v>
      </c>
    </row>
    <row r="1409" spans="1:6" s="132" customFormat="1" ht="12.75">
      <c r="A1409" s="112" t="s">
        <v>513</v>
      </c>
      <c r="B1409" s="341"/>
      <c r="C1409" s="341"/>
      <c r="D1409" s="341"/>
      <c r="E1409" s="341"/>
      <c r="F1409" s="342"/>
    </row>
    <row r="1410" spans="1:6" s="132" customFormat="1" ht="12.75">
      <c r="A1410" s="112" t="s">
        <v>514</v>
      </c>
      <c r="B1410" s="341"/>
      <c r="C1410" s="341"/>
      <c r="D1410" s="341"/>
      <c r="E1410" s="341"/>
      <c r="F1410" s="342"/>
    </row>
    <row r="1411" spans="1:6" s="132" customFormat="1" ht="12.75">
      <c r="A1411" s="112" t="s">
        <v>515</v>
      </c>
      <c r="B1411" s="341"/>
      <c r="C1411" s="341"/>
      <c r="D1411" s="341"/>
      <c r="E1411" s="341"/>
      <c r="F1411" s="342"/>
    </row>
    <row r="1412" spans="1:6" s="132" customFormat="1" ht="12.75">
      <c r="A1412" s="112" t="s">
        <v>516</v>
      </c>
      <c r="B1412" s="341"/>
      <c r="C1412" s="341"/>
      <c r="D1412" s="341"/>
      <c r="E1412" s="341"/>
      <c r="F1412" s="342"/>
    </row>
    <row r="1413" spans="1:6" s="132" customFormat="1" ht="12.75">
      <c r="A1413" s="112" t="s">
        <v>517</v>
      </c>
      <c r="B1413" s="341"/>
      <c r="C1413" s="341"/>
      <c r="D1413" s="341"/>
      <c r="E1413" s="341"/>
      <c r="F1413" s="342"/>
    </row>
    <row r="1414" spans="1:6" s="132" customFormat="1" ht="12.75">
      <c r="A1414" s="112" t="s">
        <v>518</v>
      </c>
      <c r="B1414" s="341"/>
      <c r="C1414" s="341"/>
      <c r="D1414" s="341"/>
      <c r="E1414" s="341"/>
      <c r="F1414" s="342"/>
    </row>
    <row r="1415" spans="1:6" s="132" customFormat="1" ht="12.75">
      <c r="A1415" s="112" t="s">
        <v>519</v>
      </c>
      <c r="B1415" s="341"/>
      <c r="C1415" s="341"/>
      <c r="D1415" s="341"/>
      <c r="E1415" s="341"/>
      <c r="F1415" s="342"/>
    </row>
    <row r="1416" spans="1:6" s="132" customFormat="1" ht="12.75">
      <c r="A1416" s="113" t="s">
        <v>520</v>
      </c>
      <c r="B1416" s="341"/>
      <c r="C1416" s="341"/>
      <c r="D1416" s="341"/>
      <c r="E1416" s="341"/>
      <c r="F1416" s="342"/>
    </row>
    <row r="1417" spans="1:6" s="132" customFormat="1" ht="12.75">
      <c r="A1417" s="111" t="s">
        <v>521</v>
      </c>
      <c r="B1417" s="125">
        <v>884.376</v>
      </c>
      <c r="C1417" s="125">
        <v>590.936</v>
      </c>
      <c r="D1417" s="125">
        <v>113.09779904306221</v>
      </c>
      <c r="E1417" s="125">
        <v>38</v>
      </c>
      <c r="F1417" s="126">
        <v>35</v>
      </c>
    </row>
    <row r="1418" spans="1:6" s="132" customFormat="1" ht="12.75">
      <c r="A1418" s="111" t="s">
        <v>522</v>
      </c>
      <c r="B1418" s="125">
        <v>294.216</v>
      </c>
      <c r="C1418" s="125">
        <v>294.216</v>
      </c>
      <c r="D1418" s="125">
        <v>128.81611208406304</v>
      </c>
      <c r="E1418" s="125">
        <v>18</v>
      </c>
      <c r="F1418" s="126">
        <v>0</v>
      </c>
    </row>
    <row r="1419" spans="1:6" s="132" customFormat="1" ht="12.75">
      <c r="A1419" s="111" t="s">
        <v>523</v>
      </c>
      <c r="B1419" s="125">
        <v>1418.18652</v>
      </c>
      <c r="C1419" s="125">
        <v>1166.60252</v>
      </c>
      <c r="D1419" s="125">
        <v>225.34334943017188</v>
      </c>
      <c r="E1419" s="125">
        <v>0</v>
      </c>
      <c r="F1419" s="126">
        <v>32</v>
      </c>
    </row>
    <row r="1420" spans="1:6" s="132" customFormat="1" ht="12.75">
      <c r="A1420" s="111" t="s">
        <v>524</v>
      </c>
      <c r="B1420" s="125">
        <v>0</v>
      </c>
      <c r="C1420" s="125">
        <v>0</v>
      </c>
      <c r="D1420" s="125">
        <v>0</v>
      </c>
      <c r="E1420" s="125">
        <v>0</v>
      </c>
      <c r="F1420" s="126">
        <v>0</v>
      </c>
    </row>
    <row r="1421" spans="1:6" s="132" customFormat="1" ht="12.75">
      <c r="A1421" s="111" t="s">
        <v>525</v>
      </c>
      <c r="B1421" s="125">
        <v>379.117</v>
      </c>
      <c r="C1421" s="125">
        <v>379.117</v>
      </c>
      <c r="D1421" s="125">
        <v>74.06075405352608</v>
      </c>
      <c r="E1421" s="125">
        <v>37</v>
      </c>
      <c r="F1421" s="126">
        <v>0</v>
      </c>
    </row>
    <row r="1422" spans="1:6" s="132" customFormat="1" ht="12.75">
      <c r="A1422" s="111" t="s">
        <v>686</v>
      </c>
      <c r="B1422" s="125">
        <v>79</v>
      </c>
      <c r="C1422" s="125">
        <v>79</v>
      </c>
      <c r="D1422" s="125">
        <v>0</v>
      </c>
      <c r="E1422" s="125">
        <v>0</v>
      </c>
      <c r="F1422" s="126">
        <v>0</v>
      </c>
    </row>
    <row r="1423" spans="1:6" s="132" customFormat="1" ht="12.75">
      <c r="A1423" s="111" t="s">
        <v>526</v>
      </c>
      <c r="B1423" s="125">
        <v>1510.08868</v>
      </c>
      <c r="C1423" s="125">
        <v>1089.80868</v>
      </c>
      <c r="D1423" s="125">
        <v>210.91710470292242</v>
      </c>
      <c r="E1423" s="125">
        <v>0</v>
      </c>
      <c r="F1423" s="126">
        <v>36</v>
      </c>
    </row>
    <row r="1424" spans="1:6" s="132" customFormat="1" ht="12.75">
      <c r="A1424" s="111" t="s">
        <v>527</v>
      </c>
      <c r="B1424" s="125">
        <v>430.786</v>
      </c>
      <c r="C1424" s="125">
        <v>430.786</v>
      </c>
      <c r="D1424" s="125">
        <v>185.28430107526884</v>
      </c>
      <c r="E1424" s="125">
        <v>19</v>
      </c>
      <c r="F1424" s="126">
        <v>0</v>
      </c>
    </row>
    <row r="1425" spans="1:6" s="132" customFormat="1" ht="12.75">
      <c r="A1425" s="111" t="s">
        <v>528</v>
      </c>
      <c r="B1425" s="125">
        <v>1342.55317</v>
      </c>
      <c r="C1425" s="125">
        <v>1342.55317</v>
      </c>
      <c r="D1425" s="125">
        <v>228.67538238800884</v>
      </c>
      <c r="E1425" s="125">
        <v>0</v>
      </c>
      <c r="F1425" s="126">
        <v>0</v>
      </c>
    </row>
    <row r="1426" spans="1:6" s="132" customFormat="1" ht="12.75">
      <c r="A1426" s="111" t="s">
        <v>529</v>
      </c>
      <c r="B1426" s="125">
        <v>1087.88522</v>
      </c>
      <c r="C1426" s="125">
        <v>1087.88522</v>
      </c>
      <c r="D1426" s="125">
        <v>185.42444520197716</v>
      </c>
      <c r="E1426" s="125">
        <v>0</v>
      </c>
      <c r="F1426" s="126">
        <v>0</v>
      </c>
    </row>
    <row r="1427" spans="1:6" s="132" customFormat="1" ht="12.75">
      <c r="A1427" s="111" t="s">
        <v>530</v>
      </c>
      <c r="B1427" s="125">
        <v>1137.43106</v>
      </c>
      <c r="C1427" s="125">
        <v>1137.43106</v>
      </c>
      <c r="D1427" s="125">
        <v>189.28791146613412</v>
      </c>
      <c r="E1427" s="125">
        <v>0</v>
      </c>
      <c r="F1427" s="126">
        <v>0</v>
      </c>
    </row>
    <row r="1428" spans="1:6" s="132" customFormat="1" ht="12.75">
      <c r="A1428" s="111" t="s">
        <v>531</v>
      </c>
      <c r="B1428" s="125">
        <v>1210.85971</v>
      </c>
      <c r="C1428" s="125">
        <v>1210.85971</v>
      </c>
      <c r="D1428" s="125">
        <v>201.50769013146947</v>
      </c>
      <c r="E1428" s="125">
        <v>0</v>
      </c>
      <c r="F1428" s="126">
        <v>0</v>
      </c>
    </row>
    <row r="1429" spans="1:6" s="132" customFormat="1" ht="12.75">
      <c r="A1429" s="111" t="s">
        <v>532</v>
      </c>
      <c r="B1429" s="125">
        <v>786.209</v>
      </c>
      <c r="C1429" s="125">
        <v>786.209</v>
      </c>
      <c r="D1429" s="125">
        <v>131.62715553323287</v>
      </c>
      <c r="E1429" s="125">
        <v>53</v>
      </c>
      <c r="F1429" s="126">
        <v>0</v>
      </c>
    </row>
    <row r="1430" spans="1:6" s="132" customFormat="1" ht="12.75">
      <c r="A1430" s="111" t="s">
        <v>533</v>
      </c>
      <c r="B1430" s="125">
        <v>1022.34288</v>
      </c>
      <c r="C1430" s="125">
        <v>1022.34288</v>
      </c>
      <c r="D1430" s="125">
        <v>170.13527708437346</v>
      </c>
      <c r="E1430" s="125">
        <v>0</v>
      </c>
      <c r="F1430" s="126">
        <v>0</v>
      </c>
    </row>
    <row r="1431" spans="1:6" s="132" customFormat="1" ht="12.75">
      <c r="A1431" s="111" t="s">
        <v>534</v>
      </c>
      <c r="B1431" s="125">
        <v>804</v>
      </c>
      <c r="C1431" s="125">
        <v>804</v>
      </c>
      <c r="D1431" s="125">
        <v>86.94711798421109</v>
      </c>
      <c r="E1431" s="125">
        <v>0</v>
      </c>
      <c r="F1431" s="126">
        <v>0</v>
      </c>
    </row>
    <row r="1432" spans="1:6" s="132" customFormat="1" ht="12.75">
      <c r="A1432" s="111" t="s">
        <v>535</v>
      </c>
      <c r="B1432" s="125">
        <v>1489</v>
      </c>
      <c r="C1432" s="125">
        <v>1489</v>
      </c>
      <c r="D1432" s="125">
        <v>160.97297297297297</v>
      </c>
      <c r="E1432" s="125">
        <v>0</v>
      </c>
      <c r="F1432" s="126">
        <v>0</v>
      </c>
    </row>
    <row r="1433" spans="1:6" s="132" customFormat="1" ht="12.75">
      <c r="A1433" s="110" t="s">
        <v>536</v>
      </c>
      <c r="B1433" s="341">
        <v>519</v>
      </c>
      <c r="C1433" s="341">
        <v>519</v>
      </c>
      <c r="D1433" s="341">
        <v>280.5405405405406</v>
      </c>
      <c r="E1433" s="341">
        <v>0</v>
      </c>
      <c r="F1433" s="342">
        <v>0</v>
      </c>
    </row>
    <row r="1434" spans="1:6" s="132" customFormat="1" ht="12.75">
      <c r="A1434" s="113" t="s">
        <v>537</v>
      </c>
      <c r="B1434" s="341"/>
      <c r="C1434" s="341"/>
      <c r="D1434" s="341"/>
      <c r="E1434" s="341"/>
      <c r="F1434" s="342"/>
    </row>
    <row r="1435" spans="1:6" s="132" customFormat="1" ht="12.75">
      <c r="A1435" s="111" t="s">
        <v>538</v>
      </c>
      <c r="B1435" s="125">
        <v>422</v>
      </c>
      <c r="C1435" s="125">
        <v>422</v>
      </c>
      <c r="D1435" s="125">
        <v>172.1746226030192</v>
      </c>
      <c r="E1435" s="125">
        <v>0</v>
      </c>
      <c r="F1435" s="126">
        <v>0</v>
      </c>
    </row>
    <row r="1436" spans="1:6" s="132" customFormat="1" ht="12.75">
      <c r="A1436" s="111" t="s">
        <v>539</v>
      </c>
      <c r="B1436" s="125">
        <v>510</v>
      </c>
      <c r="C1436" s="125">
        <v>510</v>
      </c>
      <c r="D1436" s="125">
        <v>254.36408977556107</v>
      </c>
      <c r="E1436" s="125">
        <v>0</v>
      </c>
      <c r="F1436" s="126">
        <v>0</v>
      </c>
    </row>
    <row r="1437" spans="1:6" s="132" customFormat="1" ht="12.75">
      <c r="A1437" s="111" t="s">
        <v>540</v>
      </c>
      <c r="B1437" s="125">
        <v>0</v>
      </c>
      <c r="C1437" s="125">
        <v>0</v>
      </c>
      <c r="D1437" s="125">
        <v>0</v>
      </c>
      <c r="E1437" s="125">
        <v>0</v>
      </c>
      <c r="F1437" s="126">
        <v>0</v>
      </c>
    </row>
    <row r="1438" spans="1:6" s="132" customFormat="1" ht="12.75">
      <c r="A1438" s="111" t="s">
        <v>541</v>
      </c>
      <c r="B1438" s="125">
        <v>0</v>
      </c>
      <c r="C1438" s="125">
        <v>0</v>
      </c>
      <c r="D1438" s="125">
        <v>0</v>
      </c>
      <c r="E1438" s="125">
        <v>0</v>
      </c>
      <c r="F1438" s="126">
        <v>0</v>
      </c>
    </row>
    <row r="1439" spans="1:6" s="132" customFormat="1" ht="12.75">
      <c r="A1439" s="110" t="s">
        <v>542</v>
      </c>
      <c r="B1439" s="341">
        <v>924.52003</v>
      </c>
      <c r="C1439" s="341">
        <v>924.52003</v>
      </c>
      <c r="D1439" s="341">
        <v>286.22911145510835</v>
      </c>
      <c r="E1439" s="341">
        <v>0</v>
      </c>
      <c r="F1439" s="342">
        <v>0</v>
      </c>
    </row>
    <row r="1440" spans="1:6" s="132" customFormat="1" ht="12.75">
      <c r="A1440" s="112" t="s">
        <v>543</v>
      </c>
      <c r="B1440" s="341"/>
      <c r="C1440" s="341"/>
      <c r="D1440" s="341"/>
      <c r="E1440" s="341"/>
      <c r="F1440" s="342"/>
    </row>
    <row r="1441" spans="1:6" s="132" customFormat="1" ht="12.75">
      <c r="A1441" s="112" t="s">
        <v>544</v>
      </c>
      <c r="B1441" s="341"/>
      <c r="C1441" s="341"/>
      <c r="D1441" s="341"/>
      <c r="E1441" s="341"/>
      <c r="F1441" s="342"/>
    </row>
    <row r="1442" spans="1:6" s="132" customFormat="1" ht="12.75">
      <c r="A1442" s="112" t="s">
        <v>545</v>
      </c>
      <c r="B1442" s="341"/>
      <c r="C1442" s="341"/>
      <c r="D1442" s="341"/>
      <c r="E1442" s="341"/>
      <c r="F1442" s="342"/>
    </row>
    <row r="1443" spans="1:6" s="132" customFormat="1" ht="12.75">
      <c r="A1443" s="112" t="s">
        <v>546</v>
      </c>
      <c r="B1443" s="341"/>
      <c r="C1443" s="341"/>
      <c r="D1443" s="341"/>
      <c r="E1443" s="341"/>
      <c r="F1443" s="342"/>
    </row>
    <row r="1444" spans="1:6" s="132" customFormat="1" ht="12.75">
      <c r="A1444" s="112" t="s">
        <v>547</v>
      </c>
      <c r="B1444" s="341"/>
      <c r="C1444" s="341"/>
      <c r="D1444" s="341"/>
      <c r="E1444" s="341"/>
      <c r="F1444" s="342"/>
    </row>
    <row r="1445" spans="1:6" s="132" customFormat="1" ht="12.75">
      <c r="A1445" s="113" t="s">
        <v>548</v>
      </c>
      <c r="B1445" s="341"/>
      <c r="C1445" s="341"/>
      <c r="D1445" s="341"/>
      <c r="E1445" s="341"/>
      <c r="F1445" s="342"/>
    </row>
    <row r="1446" spans="1:6" s="132" customFormat="1" ht="12.75">
      <c r="A1446" s="111" t="s">
        <v>549</v>
      </c>
      <c r="B1446" s="125">
        <v>453.60906</v>
      </c>
      <c r="C1446" s="125">
        <v>453.60906</v>
      </c>
      <c r="D1446" s="125">
        <v>186.74724578015645</v>
      </c>
      <c r="E1446" s="125">
        <v>0</v>
      </c>
      <c r="F1446" s="126">
        <v>0</v>
      </c>
    </row>
    <row r="1447" spans="1:6" s="132" customFormat="1" ht="12.75">
      <c r="A1447" s="111" t="s">
        <v>550</v>
      </c>
      <c r="B1447" s="125">
        <v>445.50007</v>
      </c>
      <c r="C1447" s="125">
        <v>445.50007</v>
      </c>
      <c r="D1447" s="125">
        <v>179.70958854376764</v>
      </c>
      <c r="E1447" s="125">
        <v>0</v>
      </c>
      <c r="F1447" s="126">
        <v>0</v>
      </c>
    </row>
    <row r="1448" spans="1:6" s="132" customFormat="1" ht="12.75">
      <c r="A1448" s="111" t="s">
        <v>551</v>
      </c>
      <c r="B1448" s="125">
        <v>636</v>
      </c>
      <c r="C1448" s="125">
        <v>636</v>
      </c>
      <c r="D1448" s="125">
        <v>56.58362989323843</v>
      </c>
      <c r="E1448" s="125">
        <v>0</v>
      </c>
      <c r="F1448" s="126">
        <v>0</v>
      </c>
    </row>
    <row r="1449" spans="1:6" s="132" customFormat="1" ht="12.75">
      <c r="A1449" s="110" t="s">
        <v>552</v>
      </c>
      <c r="B1449" s="341">
        <v>1439.506</v>
      </c>
      <c r="C1449" s="341">
        <v>1326.428</v>
      </c>
      <c r="D1449" s="341">
        <v>94.62994934722124</v>
      </c>
      <c r="E1449" s="341">
        <v>96</v>
      </c>
      <c r="F1449" s="342">
        <v>0</v>
      </c>
    </row>
    <row r="1450" spans="1:6" s="132" customFormat="1" ht="12.75">
      <c r="A1450" s="113" t="s">
        <v>553</v>
      </c>
      <c r="B1450" s="341"/>
      <c r="C1450" s="341"/>
      <c r="D1450" s="341"/>
      <c r="E1450" s="341"/>
      <c r="F1450" s="342"/>
    </row>
    <row r="1451" spans="1:6" s="132" customFormat="1" ht="12.75">
      <c r="A1451" s="110" t="s">
        <v>554</v>
      </c>
      <c r="B1451" s="333">
        <v>519.337</v>
      </c>
      <c r="C1451" s="341">
        <v>519.337</v>
      </c>
      <c r="D1451" s="341">
        <v>127.6200422666732</v>
      </c>
      <c r="E1451" s="341">
        <v>0</v>
      </c>
      <c r="F1451" s="342">
        <v>0</v>
      </c>
    </row>
    <row r="1452" spans="1:6" s="132" customFormat="1" ht="12.75">
      <c r="A1452" s="112" t="s">
        <v>555</v>
      </c>
      <c r="B1452" s="333"/>
      <c r="C1452" s="341"/>
      <c r="D1452" s="341"/>
      <c r="E1452" s="341"/>
      <c r="F1452" s="342"/>
    </row>
    <row r="1453" spans="1:6" s="132" customFormat="1" ht="12.75">
      <c r="A1453" s="112" t="s">
        <v>556</v>
      </c>
      <c r="B1453" s="333"/>
      <c r="C1453" s="341"/>
      <c r="D1453" s="341"/>
      <c r="E1453" s="341"/>
      <c r="F1453" s="342"/>
    </row>
    <row r="1454" spans="1:6" s="132" customFormat="1" ht="12.75">
      <c r="A1454" s="112" t="s">
        <v>557</v>
      </c>
      <c r="B1454" s="333"/>
      <c r="C1454" s="341"/>
      <c r="D1454" s="341"/>
      <c r="E1454" s="341"/>
      <c r="F1454" s="342"/>
    </row>
    <row r="1455" spans="1:6" s="132" customFormat="1" ht="12.75">
      <c r="A1455" s="112" t="s">
        <v>558</v>
      </c>
      <c r="B1455" s="333"/>
      <c r="C1455" s="341"/>
      <c r="D1455" s="341"/>
      <c r="E1455" s="341"/>
      <c r="F1455" s="342"/>
    </row>
    <row r="1456" spans="1:6" s="132" customFormat="1" ht="12.75">
      <c r="A1456" s="112" t="s">
        <v>559</v>
      </c>
      <c r="B1456" s="333"/>
      <c r="C1456" s="341"/>
      <c r="D1456" s="341"/>
      <c r="E1456" s="341"/>
      <c r="F1456" s="342"/>
    </row>
    <row r="1457" spans="1:6" s="132" customFormat="1" ht="12.75">
      <c r="A1457" s="112" t="s">
        <v>560</v>
      </c>
      <c r="B1457" s="333"/>
      <c r="C1457" s="341"/>
      <c r="D1457" s="341"/>
      <c r="E1457" s="341"/>
      <c r="F1457" s="342"/>
    </row>
    <row r="1458" spans="1:6" s="132" customFormat="1" ht="12.75">
      <c r="A1458" s="112" t="s">
        <v>561</v>
      </c>
      <c r="B1458" s="333"/>
      <c r="C1458" s="341"/>
      <c r="D1458" s="341"/>
      <c r="E1458" s="341"/>
      <c r="F1458" s="342"/>
    </row>
    <row r="1459" spans="1:6" s="132" customFormat="1" ht="12.75">
      <c r="A1459" s="112" t="s">
        <v>562</v>
      </c>
      <c r="B1459" s="333"/>
      <c r="C1459" s="341"/>
      <c r="D1459" s="341"/>
      <c r="E1459" s="341"/>
      <c r="F1459" s="342"/>
    </row>
    <row r="1460" spans="1:6" s="132" customFormat="1" ht="12.75">
      <c r="A1460" s="113" t="s">
        <v>563</v>
      </c>
      <c r="B1460" s="333"/>
      <c r="C1460" s="341"/>
      <c r="D1460" s="341"/>
      <c r="E1460" s="341"/>
      <c r="F1460" s="342"/>
    </row>
    <row r="1461" spans="1:6" s="132" customFormat="1" ht="12.75">
      <c r="A1461" s="110" t="s">
        <v>564</v>
      </c>
      <c r="B1461" s="333">
        <v>2239.04</v>
      </c>
      <c r="C1461" s="341">
        <v>1870</v>
      </c>
      <c r="D1461" s="341">
        <v>322.9148678984631</v>
      </c>
      <c r="E1461" s="341">
        <v>0</v>
      </c>
      <c r="F1461" s="342">
        <v>1</v>
      </c>
    </row>
    <row r="1462" spans="1:6" s="132" customFormat="1" ht="12.75">
      <c r="A1462" s="112" t="s">
        <v>565</v>
      </c>
      <c r="B1462" s="333"/>
      <c r="C1462" s="341"/>
      <c r="D1462" s="341"/>
      <c r="E1462" s="341"/>
      <c r="F1462" s="342"/>
    </row>
    <row r="1463" spans="1:6" s="132" customFormat="1" ht="12.75">
      <c r="A1463" s="113" t="s">
        <v>566</v>
      </c>
      <c r="B1463" s="333"/>
      <c r="C1463" s="341"/>
      <c r="D1463" s="341"/>
      <c r="E1463" s="341"/>
      <c r="F1463" s="342"/>
    </row>
    <row r="1464" spans="1:6" s="132" customFormat="1" ht="12.75">
      <c r="A1464" s="110" t="s">
        <v>567</v>
      </c>
      <c r="B1464" s="341">
        <v>1097.993</v>
      </c>
      <c r="C1464" s="341">
        <v>864.753</v>
      </c>
      <c r="D1464" s="341">
        <v>144.14952492082014</v>
      </c>
      <c r="E1464" s="341">
        <v>29</v>
      </c>
      <c r="F1464" s="342">
        <v>29</v>
      </c>
    </row>
    <row r="1465" spans="1:6" s="132" customFormat="1" ht="12.75">
      <c r="A1465" s="112" t="s">
        <v>568</v>
      </c>
      <c r="B1465" s="341"/>
      <c r="C1465" s="341"/>
      <c r="D1465" s="341"/>
      <c r="E1465" s="341"/>
      <c r="F1465" s="342"/>
    </row>
    <row r="1466" spans="1:6" s="132" customFormat="1" ht="12.75">
      <c r="A1466" s="112" t="s">
        <v>569</v>
      </c>
      <c r="B1466" s="341"/>
      <c r="C1466" s="341"/>
      <c r="D1466" s="341"/>
      <c r="E1466" s="341"/>
      <c r="F1466" s="342"/>
    </row>
    <row r="1467" spans="1:6" s="132" customFormat="1" ht="12.75">
      <c r="A1467" s="113" t="s">
        <v>570</v>
      </c>
      <c r="B1467" s="341"/>
      <c r="C1467" s="341"/>
      <c r="D1467" s="341"/>
      <c r="E1467" s="341"/>
      <c r="F1467" s="342"/>
    </row>
    <row r="1468" spans="1:6" s="132" customFormat="1" ht="12.75">
      <c r="A1468" s="111" t="s">
        <v>571</v>
      </c>
      <c r="B1468" s="125">
        <v>420.7</v>
      </c>
      <c r="C1468" s="125">
        <v>420.7</v>
      </c>
      <c r="D1468" s="125">
        <v>321.14503816793894</v>
      </c>
      <c r="E1468" s="125">
        <v>0</v>
      </c>
      <c r="F1468" s="126">
        <v>0</v>
      </c>
    </row>
    <row r="1469" spans="1:6" s="132" customFormat="1" ht="12.75">
      <c r="A1469" s="110" t="s">
        <v>572</v>
      </c>
      <c r="B1469" s="333">
        <v>1030.6</v>
      </c>
      <c r="C1469" s="341">
        <v>1030.6</v>
      </c>
      <c r="D1469" s="341">
        <v>119.36529997683576</v>
      </c>
      <c r="E1469" s="341">
        <v>0</v>
      </c>
      <c r="F1469" s="342">
        <v>0</v>
      </c>
    </row>
    <row r="1470" spans="1:6" s="132" customFormat="1" ht="12.75">
      <c r="A1470" s="112" t="s">
        <v>573</v>
      </c>
      <c r="B1470" s="333"/>
      <c r="C1470" s="341"/>
      <c r="D1470" s="341"/>
      <c r="E1470" s="341"/>
      <c r="F1470" s="342"/>
    </row>
    <row r="1471" spans="1:6" s="132" customFormat="1" ht="12.75">
      <c r="A1471" s="112" t="s">
        <v>574</v>
      </c>
      <c r="B1471" s="333"/>
      <c r="C1471" s="341"/>
      <c r="D1471" s="341"/>
      <c r="E1471" s="341"/>
      <c r="F1471" s="342"/>
    </row>
    <row r="1472" spans="1:6" s="132" customFormat="1" ht="12.75">
      <c r="A1472" s="112" t="s">
        <v>575</v>
      </c>
      <c r="B1472" s="333"/>
      <c r="C1472" s="341"/>
      <c r="D1472" s="341"/>
      <c r="E1472" s="341"/>
      <c r="F1472" s="342"/>
    </row>
    <row r="1473" spans="1:6" s="132" customFormat="1" ht="12.75">
      <c r="A1473" s="112" t="s">
        <v>576</v>
      </c>
      <c r="B1473" s="333"/>
      <c r="C1473" s="341"/>
      <c r="D1473" s="341"/>
      <c r="E1473" s="341"/>
      <c r="F1473" s="342"/>
    </row>
    <row r="1474" spans="1:6" s="132" customFormat="1" ht="12.75">
      <c r="A1474" s="112" t="s">
        <v>577</v>
      </c>
      <c r="B1474" s="333"/>
      <c r="C1474" s="341"/>
      <c r="D1474" s="341"/>
      <c r="E1474" s="341"/>
      <c r="F1474" s="342"/>
    </row>
    <row r="1475" spans="1:6" s="132" customFormat="1" ht="12.75">
      <c r="A1475" s="112" t="s">
        <v>578</v>
      </c>
      <c r="B1475" s="333"/>
      <c r="C1475" s="341"/>
      <c r="D1475" s="341"/>
      <c r="E1475" s="341"/>
      <c r="F1475" s="342"/>
    </row>
    <row r="1476" spans="1:6" s="132" customFormat="1" ht="12.75">
      <c r="A1476" s="112" t="s">
        <v>579</v>
      </c>
      <c r="B1476" s="333"/>
      <c r="C1476" s="341"/>
      <c r="D1476" s="341"/>
      <c r="E1476" s="341"/>
      <c r="F1476" s="342"/>
    </row>
    <row r="1477" spans="1:6" s="132" customFormat="1" ht="12.75">
      <c r="A1477" s="112" t="s">
        <v>580</v>
      </c>
      <c r="B1477" s="333"/>
      <c r="C1477" s="341"/>
      <c r="D1477" s="341"/>
      <c r="E1477" s="341"/>
      <c r="F1477" s="342"/>
    </row>
    <row r="1478" spans="1:6" s="132" customFormat="1" ht="12.75">
      <c r="A1478" s="112" t="s">
        <v>581</v>
      </c>
      <c r="B1478" s="333"/>
      <c r="C1478" s="341"/>
      <c r="D1478" s="341"/>
      <c r="E1478" s="341"/>
      <c r="F1478" s="342"/>
    </row>
    <row r="1479" spans="1:6" s="132" customFormat="1" ht="12.75">
      <c r="A1479" s="112" t="s">
        <v>582</v>
      </c>
      <c r="B1479" s="333"/>
      <c r="C1479" s="341"/>
      <c r="D1479" s="341"/>
      <c r="E1479" s="341"/>
      <c r="F1479" s="342"/>
    </row>
    <row r="1480" spans="1:6" s="132" customFormat="1" ht="12.75">
      <c r="A1480" s="112" t="s">
        <v>583</v>
      </c>
      <c r="B1480" s="333"/>
      <c r="C1480" s="341"/>
      <c r="D1480" s="341"/>
      <c r="E1480" s="341"/>
      <c r="F1480" s="342"/>
    </row>
    <row r="1481" spans="1:6" s="132" customFormat="1" ht="12.75">
      <c r="A1481" s="112" t="s">
        <v>584</v>
      </c>
      <c r="B1481" s="333"/>
      <c r="C1481" s="341"/>
      <c r="D1481" s="341"/>
      <c r="E1481" s="341"/>
      <c r="F1481" s="342"/>
    </row>
    <row r="1482" spans="1:6" s="132" customFormat="1" ht="12.75">
      <c r="A1482" s="112" t="s">
        <v>585</v>
      </c>
      <c r="B1482" s="333"/>
      <c r="C1482" s="341"/>
      <c r="D1482" s="341"/>
      <c r="E1482" s="341"/>
      <c r="F1482" s="342"/>
    </row>
    <row r="1483" spans="1:6" s="132" customFormat="1" ht="12.75">
      <c r="A1483" s="112" t="s">
        <v>586</v>
      </c>
      <c r="B1483" s="333"/>
      <c r="C1483" s="341"/>
      <c r="D1483" s="341"/>
      <c r="E1483" s="341"/>
      <c r="F1483" s="342"/>
    </row>
    <row r="1484" spans="1:6" s="132" customFormat="1" ht="12.75">
      <c r="A1484" s="112" t="s">
        <v>587</v>
      </c>
      <c r="B1484" s="333"/>
      <c r="C1484" s="341"/>
      <c r="D1484" s="341"/>
      <c r="E1484" s="341"/>
      <c r="F1484" s="342"/>
    </row>
    <row r="1485" spans="1:6" s="132" customFormat="1" ht="12.75">
      <c r="A1485" s="112" t="s">
        <v>588</v>
      </c>
      <c r="B1485" s="333"/>
      <c r="C1485" s="341"/>
      <c r="D1485" s="341"/>
      <c r="E1485" s="341"/>
      <c r="F1485" s="342"/>
    </row>
    <row r="1486" spans="1:6" s="132" customFormat="1" ht="12.75">
      <c r="A1486" s="112" t="s">
        <v>589</v>
      </c>
      <c r="B1486" s="333"/>
      <c r="C1486" s="341"/>
      <c r="D1486" s="341"/>
      <c r="E1486" s="341"/>
      <c r="F1486" s="342"/>
    </row>
    <row r="1487" spans="1:6" s="132" customFormat="1" ht="12.75">
      <c r="A1487" s="112" t="s">
        <v>590</v>
      </c>
      <c r="B1487" s="333"/>
      <c r="C1487" s="341"/>
      <c r="D1487" s="341"/>
      <c r="E1487" s="341"/>
      <c r="F1487" s="342"/>
    </row>
    <row r="1488" spans="1:6" s="132" customFormat="1" ht="12.75">
      <c r="A1488" s="112" t="s">
        <v>591</v>
      </c>
      <c r="B1488" s="333"/>
      <c r="C1488" s="341"/>
      <c r="D1488" s="341"/>
      <c r="E1488" s="341"/>
      <c r="F1488" s="342"/>
    </row>
    <row r="1489" spans="1:6" s="132" customFormat="1" ht="12.75">
      <c r="A1489" s="112" t="s">
        <v>592</v>
      </c>
      <c r="B1489" s="333"/>
      <c r="C1489" s="341"/>
      <c r="D1489" s="341"/>
      <c r="E1489" s="341"/>
      <c r="F1489" s="342"/>
    </row>
    <row r="1490" spans="1:6" s="132" customFormat="1" ht="12.75">
      <c r="A1490" s="112" t="s">
        <v>593</v>
      </c>
      <c r="B1490" s="333"/>
      <c r="C1490" s="341"/>
      <c r="D1490" s="341"/>
      <c r="E1490" s="341"/>
      <c r="F1490" s="342"/>
    </row>
    <row r="1491" spans="1:6" s="132" customFormat="1" ht="12.75">
      <c r="A1491" s="112" t="s">
        <v>594</v>
      </c>
      <c r="B1491" s="333"/>
      <c r="C1491" s="341"/>
      <c r="D1491" s="341"/>
      <c r="E1491" s="341"/>
      <c r="F1491" s="342"/>
    </row>
    <row r="1492" spans="1:6" s="132" customFormat="1" ht="12.75">
      <c r="A1492" s="112" t="s">
        <v>595</v>
      </c>
      <c r="B1492" s="333"/>
      <c r="C1492" s="341"/>
      <c r="D1492" s="341"/>
      <c r="E1492" s="341"/>
      <c r="F1492" s="342"/>
    </row>
    <row r="1493" spans="1:6" s="132" customFormat="1" ht="12.75">
      <c r="A1493" s="112" t="s">
        <v>596</v>
      </c>
      <c r="B1493" s="333"/>
      <c r="C1493" s="341"/>
      <c r="D1493" s="341"/>
      <c r="E1493" s="341"/>
      <c r="F1493" s="342"/>
    </row>
    <row r="1494" spans="1:6" s="132" customFormat="1" ht="12.75">
      <c r="A1494" s="112" t="s">
        <v>597</v>
      </c>
      <c r="B1494" s="333"/>
      <c r="C1494" s="341"/>
      <c r="D1494" s="341"/>
      <c r="E1494" s="341"/>
      <c r="F1494" s="342"/>
    </row>
    <row r="1495" spans="1:6" s="132" customFormat="1" ht="12.75">
      <c r="A1495" s="112" t="s">
        <v>598</v>
      </c>
      <c r="B1495" s="333"/>
      <c r="C1495" s="341"/>
      <c r="D1495" s="341"/>
      <c r="E1495" s="341"/>
      <c r="F1495" s="342"/>
    </row>
    <row r="1496" spans="1:6" s="132" customFormat="1" ht="12.75">
      <c r="A1496" s="112" t="s">
        <v>599</v>
      </c>
      <c r="B1496" s="333"/>
      <c r="C1496" s="341"/>
      <c r="D1496" s="341"/>
      <c r="E1496" s="341"/>
      <c r="F1496" s="342"/>
    </row>
    <row r="1497" spans="1:6" s="132" customFormat="1" ht="12.75">
      <c r="A1497" s="112" t="s">
        <v>600</v>
      </c>
      <c r="B1497" s="333"/>
      <c r="C1497" s="341"/>
      <c r="D1497" s="341"/>
      <c r="E1497" s="341"/>
      <c r="F1497" s="342"/>
    </row>
    <row r="1498" spans="1:6" s="132" customFormat="1" ht="12.75">
      <c r="A1498" s="112" t="s">
        <v>601</v>
      </c>
      <c r="B1498" s="333"/>
      <c r="C1498" s="341"/>
      <c r="D1498" s="341"/>
      <c r="E1498" s="341"/>
      <c r="F1498" s="342"/>
    </row>
    <row r="1499" spans="1:6" s="132" customFormat="1" ht="12.75">
      <c r="A1499" s="112" t="s">
        <v>602</v>
      </c>
      <c r="B1499" s="333"/>
      <c r="C1499" s="341"/>
      <c r="D1499" s="341"/>
      <c r="E1499" s="341"/>
      <c r="F1499" s="342"/>
    </row>
    <row r="1500" spans="1:6" s="132" customFormat="1" ht="12.75">
      <c r="A1500" s="112" t="s">
        <v>603</v>
      </c>
      <c r="B1500" s="333"/>
      <c r="C1500" s="341"/>
      <c r="D1500" s="341"/>
      <c r="E1500" s="341"/>
      <c r="F1500" s="342"/>
    </row>
    <row r="1501" spans="1:6" s="132" customFormat="1" ht="12.75">
      <c r="A1501" s="112" t="s">
        <v>604</v>
      </c>
      <c r="B1501" s="333"/>
      <c r="C1501" s="341"/>
      <c r="D1501" s="341"/>
      <c r="E1501" s="341"/>
      <c r="F1501" s="342"/>
    </row>
    <row r="1502" spans="1:6" s="132" customFormat="1" ht="12.75">
      <c r="A1502" s="112" t="s">
        <v>605</v>
      </c>
      <c r="B1502" s="333"/>
      <c r="C1502" s="341"/>
      <c r="D1502" s="341"/>
      <c r="E1502" s="341"/>
      <c r="F1502" s="342"/>
    </row>
    <row r="1503" spans="1:6" s="132" customFormat="1" ht="12.75">
      <c r="A1503" s="112" t="s">
        <v>606</v>
      </c>
      <c r="B1503" s="333"/>
      <c r="C1503" s="341"/>
      <c r="D1503" s="341"/>
      <c r="E1503" s="341"/>
      <c r="F1503" s="342"/>
    </row>
    <row r="1504" spans="1:6" s="132" customFormat="1" ht="12.75">
      <c r="A1504" s="112" t="s">
        <v>607</v>
      </c>
      <c r="B1504" s="333"/>
      <c r="C1504" s="341"/>
      <c r="D1504" s="341"/>
      <c r="E1504" s="341"/>
      <c r="F1504" s="342"/>
    </row>
    <row r="1505" spans="1:6" s="132" customFormat="1" ht="12.75">
      <c r="A1505" s="112" t="s">
        <v>608</v>
      </c>
      <c r="B1505" s="333"/>
      <c r="C1505" s="341"/>
      <c r="D1505" s="341"/>
      <c r="E1505" s="341"/>
      <c r="F1505" s="342"/>
    </row>
    <row r="1506" spans="1:6" s="132" customFormat="1" ht="12.75">
      <c r="A1506" s="112" t="s">
        <v>609</v>
      </c>
      <c r="B1506" s="333"/>
      <c r="C1506" s="341"/>
      <c r="D1506" s="341"/>
      <c r="E1506" s="341"/>
      <c r="F1506" s="342"/>
    </row>
    <row r="1507" spans="1:6" s="132" customFormat="1" ht="12.75">
      <c r="A1507" s="112" t="s">
        <v>610</v>
      </c>
      <c r="B1507" s="333"/>
      <c r="C1507" s="341"/>
      <c r="D1507" s="341"/>
      <c r="E1507" s="341"/>
      <c r="F1507" s="342"/>
    </row>
    <row r="1508" spans="1:6" s="132" customFormat="1" ht="12.75">
      <c r="A1508" s="112" t="s">
        <v>611</v>
      </c>
      <c r="B1508" s="333"/>
      <c r="C1508" s="341"/>
      <c r="D1508" s="341"/>
      <c r="E1508" s="341"/>
      <c r="F1508" s="342"/>
    </row>
    <row r="1509" spans="1:6" s="132" customFormat="1" ht="12.75">
      <c r="A1509" s="112" t="s">
        <v>612</v>
      </c>
      <c r="B1509" s="333"/>
      <c r="C1509" s="341"/>
      <c r="D1509" s="341"/>
      <c r="E1509" s="341"/>
      <c r="F1509" s="342"/>
    </row>
    <row r="1510" spans="1:6" s="132" customFormat="1" ht="12.75">
      <c r="A1510" s="113" t="s">
        <v>613</v>
      </c>
      <c r="B1510" s="333"/>
      <c r="C1510" s="341"/>
      <c r="D1510" s="341"/>
      <c r="E1510" s="341"/>
      <c r="F1510" s="342"/>
    </row>
    <row r="1511" spans="1:6" s="132" customFormat="1" ht="12.75">
      <c r="A1511" s="111" t="s">
        <v>614</v>
      </c>
      <c r="B1511" s="125">
        <v>714</v>
      </c>
      <c r="C1511" s="125">
        <v>714</v>
      </c>
      <c r="D1511" s="125">
        <v>225.9493670886076</v>
      </c>
      <c r="E1511" s="125">
        <v>0</v>
      </c>
      <c r="F1511" s="126">
        <v>0</v>
      </c>
    </row>
    <row r="1512" spans="1:6" s="132" customFormat="1" ht="12.75">
      <c r="A1512" s="111" t="s">
        <v>615</v>
      </c>
      <c r="B1512" s="125">
        <v>1063</v>
      </c>
      <c r="C1512" s="125">
        <v>1063</v>
      </c>
      <c r="D1512" s="125">
        <v>232.75673308517628</v>
      </c>
      <c r="E1512" s="125">
        <v>0</v>
      </c>
      <c r="F1512" s="126">
        <v>0</v>
      </c>
    </row>
    <row r="1513" spans="1:6" s="132" customFormat="1" ht="12.75">
      <c r="A1513" s="111" t="s">
        <v>616</v>
      </c>
      <c r="B1513" s="125">
        <v>3416</v>
      </c>
      <c r="C1513" s="125">
        <v>3416</v>
      </c>
      <c r="D1513" s="125">
        <v>117.40041928721175</v>
      </c>
      <c r="E1513" s="125">
        <v>0</v>
      </c>
      <c r="F1513" s="126">
        <v>0</v>
      </c>
    </row>
    <row r="1514" spans="1:6" s="132" customFormat="1" ht="12.75">
      <c r="A1514" s="111" t="s">
        <v>617</v>
      </c>
      <c r="B1514" s="125">
        <v>983</v>
      </c>
      <c r="C1514" s="125">
        <v>983</v>
      </c>
      <c r="D1514" s="125">
        <v>147.06762417713944</v>
      </c>
      <c r="E1514" s="125">
        <v>0</v>
      </c>
      <c r="F1514" s="126">
        <v>0</v>
      </c>
    </row>
    <row r="1515" spans="1:6" s="132" customFormat="1" ht="12.75">
      <c r="A1515" s="111" t="s">
        <v>618</v>
      </c>
      <c r="B1515" s="125">
        <v>265</v>
      </c>
      <c r="C1515" s="125">
        <v>265</v>
      </c>
      <c r="D1515" s="125">
        <v>50.14191106906338</v>
      </c>
      <c r="E1515" s="125">
        <v>0</v>
      </c>
      <c r="F1515" s="126">
        <v>0</v>
      </c>
    </row>
    <row r="1516" spans="1:6" s="132" customFormat="1" ht="12.75">
      <c r="A1516" s="111" t="s">
        <v>619</v>
      </c>
      <c r="B1516" s="125">
        <v>1673</v>
      </c>
      <c r="C1516" s="125">
        <v>1673</v>
      </c>
      <c r="D1516" s="125">
        <v>80.90724441435341</v>
      </c>
      <c r="E1516" s="125">
        <v>1</v>
      </c>
      <c r="F1516" s="126">
        <v>0</v>
      </c>
    </row>
    <row r="1517" spans="1:6" s="132" customFormat="1" ht="12.75">
      <c r="A1517" s="111" t="s">
        <v>620</v>
      </c>
      <c r="B1517" s="125">
        <v>3170</v>
      </c>
      <c r="C1517" s="125">
        <v>3170</v>
      </c>
      <c r="D1517" s="125">
        <v>104.94951167025326</v>
      </c>
      <c r="E1517" s="125">
        <v>0</v>
      </c>
      <c r="F1517" s="126">
        <v>0</v>
      </c>
    </row>
    <row r="1518" spans="1:6" s="132" customFormat="1" ht="12.75">
      <c r="A1518" s="111" t="s">
        <v>621</v>
      </c>
      <c r="B1518" s="125">
        <v>1081</v>
      </c>
      <c r="C1518" s="125">
        <v>1081</v>
      </c>
      <c r="D1518" s="125">
        <v>216.63326653306615</v>
      </c>
      <c r="E1518" s="125">
        <v>0</v>
      </c>
      <c r="F1518" s="126">
        <v>0</v>
      </c>
    </row>
    <row r="1519" spans="1:6" s="132" customFormat="1" ht="12.75">
      <c r="A1519" s="111" t="s">
        <v>622</v>
      </c>
      <c r="B1519" s="125">
        <v>4175</v>
      </c>
      <c r="C1519" s="125">
        <v>4175</v>
      </c>
      <c r="D1519" s="125">
        <v>246.2690969150003</v>
      </c>
      <c r="E1519" s="125">
        <v>0</v>
      </c>
      <c r="F1519" s="126">
        <v>0</v>
      </c>
    </row>
    <row r="1520" spans="1:6" s="132" customFormat="1" ht="12.75">
      <c r="A1520" s="111" t="s">
        <v>623</v>
      </c>
      <c r="B1520" s="125">
        <v>70</v>
      </c>
      <c r="C1520" s="125">
        <v>70</v>
      </c>
      <c r="D1520" s="125">
        <v>4.385415361483523</v>
      </c>
      <c r="E1520" s="125">
        <v>0</v>
      </c>
      <c r="F1520" s="126">
        <v>0</v>
      </c>
    </row>
    <row r="1521" spans="1:6" s="132" customFormat="1" ht="12.75">
      <c r="A1521" s="111" t="s">
        <v>624</v>
      </c>
      <c r="B1521" s="125">
        <v>1467</v>
      </c>
      <c r="C1521" s="125">
        <v>1467</v>
      </c>
      <c r="D1521" s="125">
        <v>130.86529884032115</v>
      </c>
      <c r="E1521" s="125">
        <v>0</v>
      </c>
      <c r="F1521" s="126">
        <v>0</v>
      </c>
    </row>
    <row r="1522" spans="1:6" s="132" customFormat="1" ht="12.75">
      <c r="A1522" s="111" t="s">
        <v>625</v>
      </c>
      <c r="B1522" s="125">
        <v>643</v>
      </c>
      <c r="C1522" s="125">
        <v>643</v>
      </c>
      <c r="D1522" s="125">
        <v>146.90427233264793</v>
      </c>
      <c r="E1522" s="125">
        <v>0</v>
      </c>
      <c r="F1522" s="126">
        <v>0</v>
      </c>
    </row>
    <row r="1523" spans="1:6" s="132" customFormat="1" ht="12.75">
      <c r="A1523" s="110" t="s">
        <v>626</v>
      </c>
      <c r="B1523" s="341">
        <v>901</v>
      </c>
      <c r="C1523" s="341">
        <v>901</v>
      </c>
      <c r="D1523" s="341">
        <v>190.32530629488804</v>
      </c>
      <c r="E1523" s="341">
        <v>0</v>
      </c>
      <c r="F1523" s="342">
        <v>0</v>
      </c>
    </row>
    <row r="1524" spans="1:6" s="132" customFormat="1" ht="12.75">
      <c r="A1524" s="112" t="s">
        <v>627</v>
      </c>
      <c r="B1524" s="341"/>
      <c r="C1524" s="341"/>
      <c r="D1524" s="341"/>
      <c r="E1524" s="341"/>
      <c r="F1524" s="342"/>
    </row>
    <row r="1525" spans="1:6" s="132" customFormat="1" ht="12.75">
      <c r="A1525" s="112" t="s">
        <v>628</v>
      </c>
      <c r="B1525" s="341"/>
      <c r="C1525" s="341"/>
      <c r="D1525" s="341"/>
      <c r="E1525" s="341"/>
      <c r="F1525" s="342"/>
    </row>
    <row r="1526" spans="1:6" s="132" customFormat="1" ht="12.75">
      <c r="A1526" s="112" t="s">
        <v>629</v>
      </c>
      <c r="B1526" s="341"/>
      <c r="C1526" s="341"/>
      <c r="D1526" s="341"/>
      <c r="E1526" s="341"/>
      <c r="F1526" s="342"/>
    </row>
    <row r="1527" spans="1:6" s="132" customFormat="1" ht="12.75">
      <c r="A1527" s="113" t="s">
        <v>630</v>
      </c>
      <c r="B1527" s="341"/>
      <c r="C1527" s="341"/>
      <c r="D1527" s="341"/>
      <c r="E1527" s="341"/>
      <c r="F1527" s="342"/>
    </row>
    <row r="1528" spans="1:6" s="132" customFormat="1" ht="12.75">
      <c r="A1528" s="111" t="s">
        <v>631</v>
      </c>
      <c r="B1528" s="125">
        <v>138.55774</v>
      </c>
      <c r="C1528" s="125">
        <v>138.55774</v>
      </c>
      <c r="D1528" s="125">
        <v>229.40023178807948</v>
      </c>
      <c r="E1528" s="125">
        <v>0</v>
      </c>
      <c r="F1528" s="126">
        <v>0</v>
      </c>
    </row>
    <row r="1529" spans="1:6" s="132" customFormat="1" ht="12.75">
      <c r="A1529" s="111" t="s">
        <v>632</v>
      </c>
      <c r="B1529" s="125">
        <v>0</v>
      </c>
      <c r="C1529" s="125">
        <v>0</v>
      </c>
      <c r="D1529" s="125">
        <v>0</v>
      </c>
      <c r="E1529" s="125">
        <v>0</v>
      </c>
      <c r="F1529" s="126">
        <v>0</v>
      </c>
    </row>
    <row r="1530" spans="1:6" s="132" customFormat="1" ht="12.75">
      <c r="A1530" s="111" t="s">
        <v>633</v>
      </c>
      <c r="B1530" s="125">
        <v>980.19909</v>
      </c>
      <c r="C1530" s="125">
        <v>980.19909</v>
      </c>
      <c r="D1530" s="125">
        <v>191.4077504393673</v>
      </c>
      <c r="E1530" s="125">
        <v>0</v>
      </c>
      <c r="F1530" s="126">
        <v>0</v>
      </c>
    </row>
    <row r="1531" spans="1:6" s="132" customFormat="1" ht="12.75">
      <c r="A1531" s="111" t="s">
        <v>634</v>
      </c>
      <c r="B1531" s="125">
        <v>328</v>
      </c>
      <c r="C1531" s="125">
        <v>328</v>
      </c>
      <c r="D1531" s="125">
        <v>64.04999023628199</v>
      </c>
      <c r="E1531" s="125">
        <v>0</v>
      </c>
      <c r="F1531" s="126">
        <v>0</v>
      </c>
    </row>
    <row r="1532" spans="1:6" s="132" customFormat="1" ht="12.75">
      <c r="A1532" s="111" t="s">
        <v>635</v>
      </c>
      <c r="B1532" s="125">
        <v>2389</v>
      </c>
      <c r="C1532" s="125">
        <v>2389</v>
      </c>
      <c r="D1532" s="125">
        <v>148.15503875968992</v>
      </c>
      <c r="E1532" s="125">
        <v>0</v>
      </c>
      <c r="F1532" s="126">
        <v>0</v>
      </c>
    </row>
    <row r="1533" spans="1:6" s="132" customFormat="1" ht="12.75">
      <c r="A1533" s="111" t="s">
        <v>636</v>
      </c>
      <c r="B1533" s="125">
        <v>1378</v>
      </c>
      <c r="C1533" s="125">
        <v>1378</v>
      </c>
      <c r="D1533" s="125">
        <v>114.57553837199634</v>
      </c>
      <c r="E1533" s="125">
        <v>0</v>
      </c>
      <c r="F1533" s="126">
        <v>0</v>
      </c>
    </row>
    <row r="1534" spans="1:6" s="132" customFormat="1" ht="12.75">
      <c r="A1534" s="111" t="s">
        <v>637</v>
      </c>
      <c r="B1534" s="125">
        <v>291</v>
      </c>
      <c r="C1534" s="125">
        <v>291</v>
      </c>
      <c r="D1534" s="125">
        <v>42.794117647058826</v>
      </c>
      <c r="E1534" s="125">
        <v>0</v>
      </c>
      <c r="F1534" s="126">
        <v>0</v>
      </c>
    </row>
    <row r="1535" spans="1:6" s="132" customFormat="1" ht="12.75">
      <c r="A1535" s="110" t="s">
        <v>638</v>
      </c>
      <c r="B1535" s="127">
        <v>6089</v>
      </c>
      <c r="C1535" s="127">
        <v>6089</v>
      </c>
      <c r="D1535" s="127">
        <v>137.13963963963963</v>
      </c>
      <c r="E1535" s="127">
        <v>0</v>
      </c>
      <c r="F1535" s="128">
        <v>0</v>
      </c>
    </row>
    <row r="1536" spans="1:6" s="132" customFormat="1" ht="13.5" thickBot="1">
      <c r="A1536" s="115" t="s">
        <v>639</v>
      </c>
      <c r="B1536" s="129">
        <f>SUM(B1081:B1535)</f>
        <v>366712.12010999996</v>
      </c>
      <c r="C1536" s="129">
        <f>SUM(C1081:C1535)</f>
        <v>286114.2691099999</v>
      </c>
      <c r="D1536" s="129"/>
      <c r="E1536" s="129">
        <f>SUM(E1081:E1535)</f>
        <v>6797</v>
      </c>
      <c r="F1536" s="130">
        <f>SUM(F1081:F1535)</f>
        <v>10403</v>
      </c>
    </row>
    <row r="1537" spans="1:6" s="132" customFormat="1" ht="12.75">
      <c r="A1537" s="133"/>
      <c r="D1537" s="134"/>
      <c r="E1537" s="134"/>
      <c r="F1537" s="133"/>
    </row>
    <row r="1538" spans="1:6" s="132" customFormat="1" ht="15">
      <c r="A1538" s="144" t="s">
        <v>649</v>
      </c>
      <c r="B1538" s="152"/>
      <c r="C1538" s="152"/>
      <c r="D1538" s="152"/>
      <c r="E1538" s="152"/>
      <c r="F1538" s="152"/>
    </row>
    <row r="1539" spans="1:6" s="132" customFormat="1" ht="13.5" thickBot="1">
      <c r="A1539" s="153" t="s">
        <v>650</v>
      </c>
      <c r="B1539" s="154"/>
      <c r="C1539" s="155"/>
      <c r="D1539" s="155"/>
      <c r="E1539" s="155"/>
      <c r="F1539" s="155"/>
    </row>
    <row r="1540" spans="1:6" s="132" customFormat="1" ht="89.25">
      <c r="A1540" s="156" t="s">
        <v>643</v>
      </c>
      <c r="B1540" s="141" t="s">
        <v>651</v>
      </c>
      <c r="C1540" s="157" t="s">
        <v>652</v>
      </c>
      <c r="D1540" s="141" t="s">
        <v>653</v>
      </c>
      <c r="E1540" s="141" t="s">
        <v>654</v>
      </c>
      <c r="F1540" s="158" t="s">
        <v>655</v>
      </c>
    </row>
    <row r="1541" spans="1:6" s="132" customFormat="1" ht="12.75">
      <c r="A1541" s="110" t="s">
        <v>187</v>
      </c>
      <c r="B1541" s="341">
        <v>205</v>
      </c>
      <c r="C1541" s="340"/>
      <c r="D1541" s="341">
        <v>22967</v>
      </c>
      <c r="E1541" s="341">
        <v>77.32996632996633</v>
      </c>
      <c r="F1541" s="342">
        <v>27.387205387205388</v>
      </c>
    </row>
    <row r="1542" spans="1:6" s="132" customFormat="1" ht="12.75">
      <c r="A1542" s="112" t="s">
        <v>188</v>
      </c>
      <c r="B1542" s="341"/>
      <c r="C1542" s="340"/>
      <c r="D1542" s="341"/>
      <c r="E1542" s="341"/>
      <c r="F1542" s="342"/>
    </row>
    <row r="1543" spans="1:6" s="132" customFormat="1" ht="12.75">
      <c r="A1543" s="112" t="s">
        <v>189</v>
      </c>
      <c r="B1543" s="341"/>
      <c r="C1543" s="340"/>
      <c r="D1543" s="341"/>
      <c r="E1543" s="341"/>
      <c r="F1543" s="342"/>
    </row>
    <row r="1544" spans="1:6" s="132" customFormat="1" ht="12.75">
      <c r="A1544" s="112" t="s">
        <v>190</v>
      </c>
      <c r="B1544" s="341"/>
      <c r="C1544" s="340"/>
      <c r="D1544" s="341"/>
      <c r="E1544" s="341"/>
      <c r="F1544" s="342"/>
    </row>
    <row r="1545" spans="1:6" s="132" customFormat="1" ht="12.75">
      <c r="A1545" s="112" t="s">
        <v>191</v>
      </c>
      <c r="B1545" s="341"/>
      <c r="C1545" s="340"/>
      <c r="D1545" s="341"/>
      <c r="E1545" s="341"/>
      <c r="F1545" s="342"/>
    </row>
    <row r="1546" spans="1:6" s="132" customFormat="1" ht="12.75">
      <c r="A1546" s="112" t="s">
        <v>192</v>
      </c>
      <c r="B1546" s="341"/>
      <c r="C1546" s="340"/>
      <c r="D1546" s="341"/>
      <c r="E1546" s="341"/>
      <c r="F1546" s="342"/>
    </row>
    <row r="1547" spans="1:6" s="132" customFormat="1" ht="12.75">
      <c r="A1547" s="112" t="s">
        <v>193</v>
      </c>
      <c r="B1547" s="341"/>
      <c r="C1547" s="340"/>
      <c r="D1547" s="341"/>
      <c r="E1547" s="341"/>
      <c r="F1547" s="342"/>
    </row>
    <row r="1548" spans="1:6" s="132" customFormat="1" ht="12.75">
      <c r="A1548" s="112" t="s">
        <v>194</v>
      </c>
      <c r="B1548" s="341"/>
      <c r="C1548" s="340"/>
      <c r="D1548" s="341"/>
      <c r="E1548" s="341"/>
      <c r="F1548" s="342"/>
    </row>
    <row r="1549" spans="1:6" s="132" customFormat="1" ht="12.75">
      <c r="A1549" s="112" t="s">
        <v>195</v>
      </c>
      <c r="B1549" s="341"/>
      <c r="C1549" s="340"/>
      <c r="D1549" s="341"/>
      <c r="E1549" s="341"/>
      <c r="F1549" s="342"/>
    </row>
    <row r="1550" spans="1:6" s="132" customFormat="1" ht="12.75">
      <c r="A1550" s="113" t="s">
        <v>196</v>
      </c>
      <c r="B1550" s="341"/>
      <c r="C1550" s="340"/>
      <c r="D1550" s="341"/>
      <c r="E1550" s="341"/>
      <c r="F1550" s="342"/>
    </row>
    <row r="1551" spans="1:6" s="132" customFormat="1" ht="12.75">
      <c r="A1551" s="111" t="s">
        <v>197</v>
      </c>
      <c r="B1551" s="125">
        <v>205</v>
      </c>
      <c r="C1551" s="159"/>
      <c r="D1551" s="125">
        <v>8461</v>
      </c>
      <c r="E1551" s="125">
        <v>37.77232142857143</v>
      </c>
      <c r="F1551" s="126">
        <v>14.084821428571429</v>
      </c>
    </row>
    <row r="1552" spans="1:6" s="132" customFormat="1" ht="12.75">
      <c r="A1552" s="110" t="s">
        <v>198</v>
      </c>
      <c r="B1552" s="333">
        <v>205</v>
      </c>
      <c r="C1552" s="340"/>
      <c r="D1552" s="341">
        <v>2802</v>
      </c>
      <c r="E1552" s="341">
        <v>269.6421052631579</v>
      </c>
      <c r="F1552" s="342">
        <v>84.6842105263158</v>
      </c>
    </row>
    <row r="1553" spans="1:6" s="132" customFormat="1" ht="12.75">
      <c r="A1553" s="112" t="s">
        <v>199</v>
      </c>
      <c r="B1553" s="333"/>
      <c r="C1553" s="340"/>
      <c r="D1553" s="341"/>
      <c r="E1553" s="341"/>
      <c r="F1553" s="342"/>
    </row>
    <row r="1554" spans="1:6" s="132" customFormat="1" ht="12.75">
      <c r="A1554" s="112" t="s">
        <v>200</v>
      </c>
      <c r="B1554" s="333"/>
      <c r="C1554" s="340"/>
      <c r="D1554" s="341"/>
      <c r="E1554" s="341"/>
      <c r="F1554" s="342"/>
    </row>
    <row r="1555" spans="1:6" s="132" customFormat="1" ht="12.75">
      <c r="A1555" s="112" t="s">
        <v>201</v>
      </c>
      <c r="B1555" s="333"/>
      <c r="C1555" s="340"/>
      <c r="D1555" s="341"/>
      <c r="E1555" s="341"/>
      <c r="F1555" s="342"/>
    </row>
    <row r="1556" spans="1:6" s="132" customFormat="1" ht="12.75">
      <c r="A1556" s="112" t="s">
        <v>202</v>
      </c>
      <c r="B1556" s="333"/>
      <c r="C1556" s="340"/>
      <c r="D1556" s="341"/>
      <c r="E1556" s="341"/>
      <c r="F1556" s="342"/>
    </row>
    <row r="1557" spans="1:6" s="132" customFormat="1" ht="12.75">
      <c r="A1557" s="113" t="s">
        <v>203</v>
      </c>
      <c r="B1557" s="333"/>
      <c r="C1557" s="340"/>
      <c r="D1557" s="341"/>
      <c r="E1557" s="341"/>
      <c r="F1557" s="342"/>
    </row>
    <row r="1558" spans="1:6" s="132" customFormat="1" ht="12.75">
      <c r="A1558" s="111" t="s">
        <v>204</v>
      </c>
      <c r="B1558" s="125">
        <v>205</v>
      </c>
      <c r="C1558" s="159"/>
      <c r="D1558" s="125">
        <v>168</v>
      </c>
      <c r="E1558" s="125">
        <v>84</v>
      </c>
      <c r="F1558" s="126">
        <v>44</v>
      </c>
    </row>
    <row r="1559" spans="1:6" s="132" customFormat="1" ht="12.75">
      <c r="A1559" s="110" t="s">
        <v>205</v>
      </c>
      <c r="B1559" s="341">
        <v>205</v>
      </c>
      <c r="C1559" s="340"/>
      <c r="D1559" s="341">
        <v>20611</v>
      </c>
      <c r="E1559" s="341">
        <v>83.10887096774194</v>
      </c>
      <c r="F1559" s="342">
        <v>26.56451612903226</v>
      </c>
    </row>
    <row r="1560" spans="1:6" s="132" customFormat="1" ht="12.75">
      <c r="A1560" s="112" t="s">
        <v>206</v>
      </c>
      <c r="B1560" s="341"/>
      <c r="C1560" s="340"/>
      <c r="D1560" s="341"/>
      <c r="E1560" s="341"/>
      <c r="F1560" s="342"/>
    </row>
    <row r="1561" spans="1:6" s="132" customFormat="1" ht="12.75">
      <c r="A1561" s="112" t="s">
        <v>207</v>
      </c>
      <c r="B1561" s="341"/>
      <c r="C1561" s="340"/>
      <c r="D1561" s="341"/>
      <c r="E1561" s="341"/>
      <c r="F1561" s="342"/>
    </row>
    <row r="1562" spans="1:6" s="132" customFormat="1" ht="12.75">
      <c r="A1562" s="112" t="s">
        <v>208</v>
      </c>
      <c r="B1562" s="341"/>
      <c r="C1562" s="340"/>
      <c r="D1562" s="341"/>
      <c r="E1562" s="341"/>
      <c r="F1562" s="342"/>
    </row>
    <row r="1563" spans="1:6" s="132" customFormat="1" ht="12.75">
      <c r="A1563" s="112" t="s">
        <v>209</v>
      </c>
      <c r="B1563" s="341"/>
      <c r="C1563" s="340"/>
      <c r="D1563" s="341"/>
      <c r="E1563" s="341"/>
      <c r="F1563" s="342"/>
    </row>
    <row r="1564" spans="1:6" s="132" customFormat="1" ht="12.75">
      <c r="A1564" s="112" t="s">
        <v>210</v>
      </c>
      <c r="B1564" s="341"/>
      <c r="C1564" s="340"/>
      <c r="D1564" s="341"/>
      <c r="E1564" s="341"/>
      <c r="F1564" s="342"/>
    </row>
    <row r="1565" spans="1:6" s="132" customFormat="1" ht="12.75">
      <c r="A1565" s="112" t="s">
        <v>211</v>
      </c>
      <c r="B1565" s="341"/>
      <c r="C1565" s="340"/>
      <c r="D1565" s="341"/>
      <c r="E1565" s="341"/>
      <c r="F1565" s="342"/>
    </row>
    <row r="1566" spans="1:6" s="132" customFormat="1" ht="12.75">
      <c r="A1566" s="112" t="s">
        <v>212</v>
      </c>
      <c r="B1566" s="341"/>
      <c r="C1566" s="340"/>
      <c r="D1566" s="341"/>
      <c r="E1566" s="341"/>
      <c r="F1566" s="342"/>
    </row>
    <row r="1567" spans="1:6" s="132" customFormat="1" ht="12.75">
      <c r="A1567" s="112" t="s">
        <v>213</v>
      </c>
      <c r="B1567" s="341"/>
      <c r="C1567" s="340"/>
      <c r="D1567" s="341"/>
      <c r="E1567" s="341"/>
      <c r="F1567" s="342"/>
    </row>
    <row r="1568" spans="1:6" s="132" customFormat="1" ht="12.75">
      <c r="A1568" s="112" t="s">
        <v>214</v>
      </c>
      <c r="B1568" s="341"/>
      <c r="C1568" s="340"/>
      <c r="D1568" s="341"/>
      <c r="E1568" s="341"/>
      <c r="F1568" s="342"/>
    </row>
    <row r="1569" spans="1:6" s="132" customFormat="1" ht="12.75">
      <c r="A1569" s="113" t="s">
        <v>215</v>
      </c>
      <c r="B1569" s="341"/>
      <c r="C1569" s="340"/>
      <c r="D1569" s="341"/>
      <c r="E1569" s="341"/>
      <c r="F1569" s="342"/>
    </row>
    <row r="1570" spans="1:6" s="132" customFormat="1" ht="12.75">
      <c r="A1570" s="110" t="s">
        <v>216</v>
      </c>
      <c r="B1570" s="341">
        <v>205</v>
      </c>
      <c r="C1570" s="340"/>
      <c r="D1570" s="341">
        <v>48303</v>
      </c>
      <c r="E1570" s="341">
        <v>87.34719710669077</v>
      </c>
      <c r="F1570" s="342">
        <v>26.504520795660035</v>
      </c>
    </row>
    <row r="1571" spans="1:6" s="132" customFormat="1" ht="12.75">
      <c r="A1571" s="112" t="s">
        <v>217</v>
      </c>
      <c r="B1571" s="341"/>
      <c r="C1571" s="340"/>
      <c r="D1571" s="341"/>
      <c r="E1571" s="341"/>
      <c r="F1571" s="342"/>
    </row>
    <row r="1572" spans="1:6" s="132" customFormat="1" ht="12.75">
      <c r="A1572" s="112" t="s">
        <v>218</v>
      </c>
      <c r="B1572" s="341"/>
      <c r="C1572" s="340"/>
      <c r="D1572" s="341"/>
      <c r="E1572" s="341"/>
      <c r="F1572" s="342"/>
    </row>
    <row r="1573" spans="1:6" s="132" customFormat="1" ht="12.75">
      <c r="A1573" s="112" t="s">
        <v>219</v>
      </c>
      <c r="B1573" s="341"/>
      <c r="C1573" s="340"/>
      <c r="D1573" s="341"/>
      <c r="E1573" s="341"/>
      <c r="F1573" s="342"/>
    </row>
    <row r="1574" spans="1:6" s="132" customFormat="1" ht="12.75">
      <c r="A1574" s="112" t="s">
        <v>220</v>
      </c>
      <c r="B1574" s="341"/>
      <c r="C1574" s="340"/>
      <c r="D1574" s="341"/>
      <c r="E1574" s="341"/>
      <c r="F1574" s="342"/>
    </row>
    <row r="1575" spans="1:6" s="132" customFormat="1" ht="12.75">
      <c r="A1575" s="112" t="s">
        <v>221</v>
      </c>
      <c r="B1575" s="341"/>
      <c r="C1575" s="340"/>
      <c r="D1575" s="341"/>
      <c r="E1575" s="341"/>
      <c r="F1575" s="342"/>
    </row>
    <row r="1576" spans="1:6" s="132" customFormat="1" ht="12.75">
      <c r="A1576" s="112" t="s">
        <v>222</v>
      </c>
      <c r="B1576" s="341"/>
      <c r="C1576" s="340"/>
      <c r="D1576" s="341"/>
      <c r="E1576" s="341"/>
      <c r="F1576" s="342"/>
    </row>
    <row r="1577" spans="1:6" s="132" customFormat="1" ht="12.75">
      <c r="A1577" s="112" t="s">
        <v>223</v>
      </c>
      <c r="B1577" s="341"/>
      <c r="C1577" s="340"/>
      <c r="D1577" s="341"/>
      <c r="E1577" s="341"/>
      <c r="F1577" s="342"/>
    </row>
    <row r="1578" spans="1:6" s="132" customFormat="1" ht="12.75">
      <c r="A1578" s="112" t="s">
        <v>224</v>
      </c>
      <c r="B1578" s="341"/>
      <c r="C1578" s="340"/>
      <c r="D1578" s="341"/>
      <c r="E1578" s="341"/>
      <c r="F1578" s="342"/>
    </row>
    <row r="1579" spans="1:6" s="132" customFormat="1" ht="12.75">
      <c r="A1579" s="112" t="s">
        <v>225</v>
      </c>
      <c r="B1579" s="341"/>
      <c r="C1579" s="340"/>
      <c r="D1579" s="341"/>
      <c r="E1579" s="341"/>
      <c r="F1579" s="342"/>
    </row>
    <row r="1580" spans="1:6" s="132" customFormat="1" ht="12.75">
      <c r="A1580" s="112" t="s">
        <v>226</v>
      </c>
      <c r="B1580" s="341"/>
      <c r="C1580" s="340"/>
      <c r="D1580" s="341"/>
      <c r="E1580" s="341"/>
      <c r="F1580" s="342"/>
    </row>
    <row r="1581" spans="1:6" s="132" customFormat="1" ht="12.75">
      <c r="A1581" s="112" t="s">
        <v>227</v>
      </c>
      <c r="B1581" s="341"/>
      <c r="C1581" s="340"/>
      <c r="D1581" s="341"/>
      <c r="E1581" s="341"/>
      <c r="F1581" s="342"/>
    </row>
    <row r="1582" spans="1:6" s="132" customFormat="1" ht="12.75">
      <c r="A1582" s="112" t="s">
        <v>228</v>
      </c>
      <c r="B1582" s="341"/>
      <c r="C1582" s="340"/>
      <c r="D1582" s="341"/>
      <c r="E1582" s="341"/>
      <c r="F1582" s="342"/>
    </row>
    <row r="1583" spans="1:6" s="132" customFormat="1" ht="12.75">
      <c r="A1583" s="112" t="s">
        <v>229</v>
      </c>
      <c r="B1583" s="341"/>
      <c r="C1583" s="340"/>
      <c r="D1583" s="341"/>
      <c r="E1583" s="341"/>
      <c r="F1583" s="342"/>
    </row>
    <row r="1584" spans="1:6" s="132" customFormat="1" ht="12.75">
      <c r="A1584" s="112" t="s">
        <v>230</v>
      </c>
      <c r="B1584" s="341"/>
      <c r="C1584" s="340"/>
      <c r="D1584" s="341"/>
      <c r="E1584" s="341"/>
      <c r="F1584" s="342"/>
    </row>
    <row r="1585" spans="1:6" s="132" customFormat="1" ht="12.75">
      <c r="A1585" s="113" t="s">
        <v>231</v>
      </c>
      <c r="B1585" s="341"/>
      <c r="C1585" s="340"/>
      <c r="D1585" s="341"/>
      <c r="E1585" s="341"/>
      <c r="F1585" s="342"/>
    </row>
    <row r="1586" spans="1:6" s="132" customFormat="1" ht="12.75">
      <c r="A1586" s="110" t="s">
        <v>232</v>
      </c>
      <c r="B1586" s="341">
        <v>205</v>
      </c>
      <c r="C1586" s="340"/>
      <c r="D1586" s="341">
        <v>17081</v>
      </c>
      <c r="E1586" s="341">
        <v>79.8177570093458</v>
      </c>
      <c r="F1586" s="342">
        <v>27.345794392523363</v>
      </c>
    </row>
    <row r="1587" spans="1:6" s="132" customFormat="1" ht="12.75">
      <c r="A1587" s="112" t="s">
        <v>233</v>
      </c>
      <c r="B1587" s="341"/>
      <c r="C1587" s="340"/>
      <c r="D1587" s="341"/>
      <c r="E1587" s="341"/>
      <c r="F1587" s="342"/>
    </row>
    <row r="1588" spans="1:6" s="132" customFormat="1" ht="12.75">
      <c r="A1588" s="112" t="s">
        <v>234</v>
      </c>
      <c r="B1588" s="341"/>
      <c r="C1588" s="340"/>
      <c r="D1588" s="341"/>
      <c r="E1588" s="341"/>
      <c r="F1588" s="342"/>
    </row>
    <row r="1589" spans="1:6" s="132" customFormat="1" ht="12.75">
      <c r="A1589" s="112" t="s">
        <v>235</v>
      </c>
      <c r="B1589" s="341"/>
      <c r="C1589" s="340"/>
      <c r="D1589" s="341"/>
      <c r="E1589" s="341"/>
      <c r="F1589" s="342"/>
    </row>
    <row r="1590" spans="1:6" s="132" customFormat="1" ht="12.75">
      <c r="A1590" s="112" t="s">
        <v>236</v>
      </c>
      <c r="B1590" s="341"/>
      <c r="C1590" s="340"/>
      <c r="D1590" s="341"/>
      <c r="E1590" s="341"/>
      <c r="F1590" s="342"/>
    </row>
    <row r="1591" spans="1:6" s="132" customFormat="1" ht="12.75">
      <c r="A1591" s="112" t="s">
        <v>237</v>
      </c>
      <c r="B1591" s="341"/>
      <c r="C1591" s="340"/>
      <c r="D1591" s="341"/>
      <c r="E1591" s="341"/>
      <c r="F1591" s="342"/>
    </row>
    <row r="1592" spans="1:6" s="132" customFormat="1" ht="12.75">
      <c r="A1592" s="112" t="s">
        <v>238</v>
      </c>
      <c r="B1592" s="341"/>
      <c r="C1592" s="340"/>
      <c r="D1592" s="341"/>
      <c r="E1592" s="341"/>
      <c r="F1592" s="342"/>
    </row>
    <row r="1593" spans="1:6" s="132" customFormat="1" ht="12.75">
      <c r="A1593" s="113" t="s">
        <v>239</v>
      </c>
      <c r="B1593" s="341"/>
      <c r="C1593" s="340"/>
      <c r="D1593" s="341"/>
      <c r="E1593" s="341"/>
      <c r="F1593" s="342"/>
    </row>
    <row r="1594" spans="1:6" s="132" customFormat="1" ht="12.75">
      <c r="A1594" s="110" t="s">
        <v>240</v>
      </c>
      <c r="B1594" s="341">
        <v>205</v>
      </c>
      <c r="C1594" s="340"/>
      <c r="D1594" s="341">
        <v>18526</v>
      </c>
      <c r="E1594" s="341">
        <v>75.3089430894309</v>
      </c>
      <c r="F1594" s="342">
        <v>28.536585365853657</v>
      </c>
    </row>
    <row r="1595" spans="1:6" s="132" customFormat="1" ht="12.75">
      <c r="A1595" s="112" t="s">
        <v>241</v>
      </c>
      <c r="B1595" s="341"/>
      <c r="C1595" s="340"/>
      <c r="D1595" s="341"/>
      <c r="E1595" s="341"/>
      <c r="F1595" s="342"/>
    </row>
    <row r="1596" spans="1:6" s="132" customFormat="1" ht="12.75">
      <c r="A1596" s="112" t="s">
        <v>242</v>
      </c>
      <c r="B1596" s="341"/>
      <c r="C1596" s="340"/>
      <c r="D1596" s="341"/>
      <c r="E1596" s="341"/>
      <c r="F1596" s="342"/>
    </row>
    <row r="1597" spans="1:6" s="132" customFormat="1" ht="12.75">
      <c r="A1597" s="112" t="s">
        <v>243</v>
      </c>
      <c r="B1597" s="341"/>
      <c r="C1597" s="340"/>
      <c r="D1597" s="341"/>
      <c r="E1597" s="341"/>
      <c r="F1597" s="342"/>
    </row>
    <row r="1598" spans="1:6" s="132" customFormat="1" ht="12.75">
      <c r="A1598" s="112" t="s">
        <v>244</v>
      </c>
      <c r="B1598" s="341"/>
      <c r="C1598" s="340"/>
      <c r="D1598" s="341"/>
      <c r="E1598" s="341"/>
      <c r="F1598" s="342"/>
    </row>
    <row r="1599" spans="1:6" s="132" customFormat="1" ht="12.75">
      <c r="A1599" s="112" t="s">
        <v>245</v>
      </c>
      <c r="B1599" s="341"/>
      <c r="C1599" s="340"/>
      <c r="D1599" s="341"/>
      <c r="E1599" s="341"/>
      <c r="F1599" s="342"/>
    </row>
    <row r="1600" spans="1:6" s="132" customFormat="1" ht="12.75">
      <c r="A1600" s="112" t="s">
        <v>246</v>
      </c>
      <c r="B1600" s="341"/>
      <c r="C1600" s="340"/>
      <c r="D1600" s="341"/>
      <c r="E1600" s="341"/>
      <c r="F1600" s="342"/>
    </row>
    <row r="1601" spans="1:6" s="132" customFormat="1" ht="12.75">
      <c r="A1601" s="113" t="s">
        <v>247</v>
      </c>
      <c r="B1601" s="341"/>
      <c r="C1601" s="340"/>
      <c r="D1601" s="341"/>
      <c r="E1601" s="341"/>
      <c r="F1601" s="342"/>
    </row>
    <row r="1602" spans="1:6" s="132" customFormat="1" ht="12.75">
      <c r="A1602" s="111" t="s">
        <v>656</v>
      </c>
      <c r="B1602" s="120">
        <v>205</v>
      </c>
      <c r="C1602" s="159"/>
      <c r="D1602" s="125">
        <v>0</v>
      </c>
      <c r="E1602" s="125">
        <v>0</v>
      </c>
      <c r="F1602" s="126">
        <v>0</v>
      </c>
    </row>
    <row r="1603" spans="1:6" s="132" customFormat="1" ht="12.75">
      <c r="A1603" s="111" t="s">
        <v>248</v>
      </c>
      <c r="B1603" s="125">
        <v>205</v>
      </c>
      <c r="C1603" s="159"/>
      <c r="D1603" s="125">
        <v>6797</v>
      </c>
      <c r="E1603" s="125">
        <v>64.73333333333333</v>
      </c>
      <c r="F1603" s="126">
        <v>18.314285714285713</v>
      </c>
    </row>
    <row r="1604" spans="1:6" s="132" customFormat="1" ht="12.75">
      <c r="A1604" s="110" t="s">
        <v>249</v>
      </c>
      <c r="B1604" s="341">
        <v>205</v>
      </c>
      <c r="C1604" s="340"/>
      <c r="D1604" s="341">
        <v>15332</v>
      </c>
      <c r="E1604" s="341">
        <v>95.825</v>
      </c>
      <c r="F1604" s="342">
        <v>28.8</v>
      </c>
    </row>
    <row r="1605" spans="1:6" s="132" customFormat="1" ht="12.75">
      <c r="A1605" s="117" t="s">
        <v>250</v>
      </c>
      <c r="B1605" s="341"/>
      <c r="C1605" s="340"/>
      <c r="D1605" s="341"/>
      <c r="E1605" s="341"/>
      <c r="F1605" s="342"/>
    </row>
    <row r="1606" spans="1:6" s="132" customFormat="1" ht="12.75">
      <c r="A1606" s="110" t="s">
        <v>251</v>
      </c>
      <c r="B1606" s="333">
        <v>205</v>
      </c>
      <c r="C1606" s="340"/>
      <c r="D1606" s="368">
        <v>15787</v>
      </c>
      <c r="E1606" s="368">
        <v>190.88507145028885</v>
      </c>
      <c r="F1606" s="369">
        <v>53.57677105503193</v>
      </c>
    </row>
    <row r="1607" spans="1:6" s="132" customFormat="1" ht="12.75">
      <c r="A1607" s="112" t="s">
        <v>252</v>
      </c>
      <c r="B1607" s="333"/>
      <c r="C1607" s="340"/>
      <c r="D1607" s="368"/>
      <c r="E1607" s="368"/>
      <c r="F1607" s="369"/>
    </row>
    <row r="1608" spans="1:6" s="132" customFormat="1" ht="12.75">
      <c r="A1608" s="114" t="s">
        <v>253</v>
      </c>
      <c r="B1608" s="333"/>
      <c r="C1608" s="340"/>
      <c r="D1608" s="368"/>
      <c r="E1608" s="368"/>
      <c r="F1608" s="369"/>
    </row>
    <row r="1609" spans="1:6" s="132" customFormat="1" ht="12.75">
      <c r="A1609" s="112" t="s">
        <v>254</v>
      </c>
      <c r="B1609" s="333"/>
      <c r="C1609" s="340"/>
      <c r="D1609" s="368"/>
      <c r="E1609" s="368"/>
      <c r="F1609" s="369"/>
    </row>
    <row r="1610" spans="1:6" s="132" customFormat="1" ht="12.75">
      <c r="A1610" s="112" t="s">
        <v>255</v>
      </c>
      <c r="B1610" s="333"/>
      <c r="C1610" s="340"/>
      <c r="D1610" s="368"/>
      <c r="E1610" s="368"/>
      <c r="F1610" s="369"/>
    </row>
    <row r="1611" spans="1:6" s="132" customFormat="1" ht="12.75">
      <c r="A1611" s="113" t="s">
        <v>256</v>
      </c>
      <c r="B1611" s="333"/>
      <c r="C1611" s="340"/>
      <c r="D1611" s="368"/>
      <c r="E1611" s="368"/>
      <c r="F1611" s="369"/>
    </row>
    <row r="1612" spans="1:6" s="132" customFormat="1" ht="12.75">
      <c r="A1612" s="111" t="s">
        <v>257</v>
      </c>
      <c r="B1612" s="125">
        <v>205</v>
      </c>
      <c r="C1612" s="159"/>
      <c r="D1612" s="125">
        <v>12761</v>
      </c>
      <c r="E1612" s="125">
        <v>102.91129032258064</v>
      </c>
      <c r="F1612" s="126">
        <v>27.677419354838708</v>
      </c>
    </row>
    <row r="1613" spans="1:6" s="132" customFormat="1" ht="12.75">
      <c r="A1613" s="110" t="s">
        <v>258</v>
      </c>
      <c r="B1613" s="333">
        <v>205</v>
      </c>
      <c r="C1613" s="340"/>
      <c r="D1613" s="341">
        <v>7591</v>
      </c>
      <c r="E1613" s="341">
        <v>188.9410721926768</v>
      </c>
      <c r="F1613" s="342">
        <v>85.76025429427227</v>
      </c>
    </row>
    <row r="1614" spans="1:6" s="132" customFormat="1" ht="12.75">
      <c r="A1614" s="112" t="s">
        <v>259</v>
      </c>
      <c r="B1614" s="333"/>
      <c r="C1614" s="340"/>
      <c r="D1614" s="341"/>
      <c r="E1614" s="341"/>
      <c r="F1614" s="342"/>
    </row>
    <row r="1615" spans="1:6" s="132" customFormat="1" ht="12.75">
      <c r="A1615" s="113" t="s">
        <v>260</v>
      </c>
      <c r="B1615" s="333"/>
      <c r="C1615" s="340"/>
      <c r="D1615" s="341"/>
      <c r="E1615" s="341"/>
      <c r="F1615" s="342"/>
    </row>
    <row r="1616" spans="1:6" s="132" customFormat="1" ht="12.75">
      <c r="A1616" s="111" t="s">
        <v>261</v>
      </c>
      <c r="B1616" s="125">
        <v>205</v>
      </c>
      <c r="C1616" s="159"/>
      <c r="D1616" s="125">
        <v>11089</v>
      </c>
      <c r="E1616" s="125">
        <v>58.363157894736844</v>
      </c>
      <c r="F1616" s="126">
        <v>28.905263157894737</v>
      </c>
    </row>
    <row r="1617" spans="1:6" s="132" customFormat="1" ht="12.75">
      <c r="A1617" s="111" t="s">
        <v>262</v>
      </c>
      <c r="B1617" s="125">
        <v>205</v>
      </c>
      <c r="C1617" s="159"/>
      <c r="D1617" s="125">
        <v>6654</v>
      </c>
      <c r="E1617" s="125">
        <v>50.40909090909091</v>
      </c>
      <c r="F1617" s="126">
        <v>29.984848484848484</v>
      </c>
    </row>
    <row r="1618" spans="1:6" s="132" customFormat="1" ht="12.75">
      <c r="A1618" s="110" t="s">
        <v>263</v>
      </c>
      <c r="B1618" s="341">
        <v>205</v>
      </c>
      <c r="C1618" s="340"/>
      <c r="D1618" s="341">
        <v>55709</v>
      </c>
      <c r="E1618" s="341">
        <v>86.63919129082426</v>
      </c>
      <c r="F1618" s="342">
        <v>27.158631415241057</v>
      </c>
    </row>
    <row r="1619" spans="1:6" s="132" customFormat="1" ht="12.75">
      <c r="A1619" s="112" t="s">
        <v>264</v>
      </c>
      <c r="B1619" s="341"/>
      <c r="C1619" s="340"/>
      <c r="D1619" s="341"/>
      <c r="E1619" s="341"/>
      <c r="F1619" s="342"/>
    </row>
    <row r="1620" spans="1:6" s="132" customFormat="1" ht="12.75">
      <c r="A1620" s="112" t="s">
        <v>265</v>
      </c>
      <c r="B1620" s="341"/>
      <c r="C1620" s="340"/>
      <c r="D1620" s="341"/>
      <c r="E1620" s="341"/>
      <c r="F1620" s="342"/>
    </row>
    <row r="1621" spans="1:6" s="132" customFormat="1" ht="12.75">
      <c r="A1621" s="112" t="s">
        <v>266</v>
      </c>
      <c r="B1621" s="341"/>
      <c r="C1621" s="340"/>
      <c r="D1621" s="341"/>
      <c r="E1621" s="341"/>
      <c r="F1621" s="342"/>
    </row>
    <row r="1622" spans="1:6" s="132" customFormat="1" ht="12.75">
      <c r="A1622" s="112" t="s">
        <v>267</v>
      </c>
      <c r="B1622" s="341"/>
      <c r="C1622" s="340"/>
      <c r="D1622" s="341"/>
      <c r="E1622" s="341"/>
      <c r="F1622" s="342"/>
    </row>
    <row r="1623" spans="1:6" s="132" customFormat="1" ht="12.75">
      <c r="A1623" s="112" t="s">
        <v>268</v>
      </c>
      <c r="B1623" s="341"/>
      <c r="C1623" s="340"/>
      <c r="D1623" s="341"/>
      <c r="E1623" s="341"/>
      <c r="F1623" s="342"/>
    </row>
    <row r="1624" spans="1:6" s="132" customFormat="1" ht="12.75">
      <c r="A1624" s="112" t="s">
        <v>269</v>
      </c>
      <c r="B1624" s="341"/>
      <c r="C1624" s="340"/>
      <c r="D1624" s="341"/>
      <c r="E1624" s="341"/>
      <c r="F1624" s="342"/>
    </row>
    <row r="1625" spans="1:6" s="132" customFormat="1" ht="12.75">
      <c r="A1625" s="112" t="s">
        <v>270</v>
      </c>
      <c r="B1625" s="341"/>
      <c r="C1625" s="340"/>
      <c r="D1625" s="341"/>
      <c r="E1625" s="341"/>
      <c r="F1625" s="342"/>
    </row>
    <row r="1626" spans="1:6" s="132" customFormat="1" ht="12.75">
      <c r="A1626" s="112" t="s">
        <v>271</v>
      </c>
      <c r="B1626" s="341"/>
      <c r="C1626" s="340"/>
      <c r="D1626" s="341"/>
      <c r="E1626" s="341"/>
      <c r="F1626" s="342"/>
    </row>
    <row r="1627" spans="1:6" s="132" customFormat="1" ht="12.75">
      <c r="A1627" s="112" t="s">
        <v>272</v>
      </c>
      <c r="B1627" s="341"/>
      <c r="C1627" s="340"/>
      <c r="D1627" s="341"/>
      <c r="E1627" s="341"/>
      <c r="F1627" s="342"/>
    </row>
    <row r="1628" spans="1:6" s="132" customFormat="1" ht="12.75">
      <c r="A1628" s="112" t="s">
        <v>273</v>
      </c>
      <c r="B1628" s="341"/>
      <c r="C1628" s="340"/>
      <c r="D1628" s="341"/>
      <c r="E1628" s="341"/>
      <c r="F1628" s="342"/>
    </row>
    <row r="1629" spans="1:6" s="132" customFormat="1" ht="12.75">
      <c r="A1629" s="112" t="s">
        <v>274</v>
      </c>
      <c r="B1629" s="341"/>
      <c r="C1629" s="340"/>
      <c r="D1629" s="341"/>
      <c r="E1629" s="341"/>
      <c r="F1629" s="342"/>
    </row>
    <row r="1630" spans="1:6" s="132" customFormat="1" ht="12.75">
      <c r="A1630" s="112" t="s">
        <v>275</v>
      </c>
      <c r="B1630" s="341"/>
      <c r="C1630" s="340"/>
      <c r="D1630" s="341"/>
      <c r="E1630" s="341"/>
      <c r="F1630" s="342"/>
    </row>
    <row r="1631" spans="1:6" s="132" customFormat="1" ht="12.75">
      <c r="A1631" s="112" t="s">
        <v>276</v>
      </c>
      <c r="B1631" s="341"/>
      <c r="C1631" s="340"/>
      <c r="D1631" s="341"/>
      <c r="E1631" s="341"/>
      <c r="F1631" s="342"/>
    </row>
    <row r="1632" spans="1:6" s="132" customFormat="1" ht="12.75">
      <c r="A1632" s="112" t="s">
        <v>277</v>
      </c>
      <c r="B1632" s="341"/>
      <c r="C1632" s="340"/>
      <c r="D1632" s="341"/>
      <c r="E1632" s="341"/>
      <c r="F1632" s="342"/>
    </row>
    <row r="1633" spans="1:6" s="132" customFormat="1" ht="12.75">
      <c r="A1633" s="113" t="s">
        <v>278</v>
      </c>
      <c r="B1633" s="341"/>
      <c r="C1633" s="340"/>
      <c r="D1633" s="341"/>
      <c r="E1633" s="341"/>
      <c r="F1633" s="342"/>
    </row>
    <row r="1634" spans="1:6" s="132" customFormat="1" ht="12.75">
      <c r="A1634" s="110" t="s">
        <v>279</v>
      </c>
      <c r="B1634" s="341">
        <v>205</v>
      </c>
      <c r="C1634" s="340"/>
      <c r="D1634" s="341">
        <v>7531</v>
      </c>
      <c r="E1634" s="341">
        <v>76.84693877551021</v>
      </c>
      <c r="F1634" s="342">
        <v>26.683673469387756</v>
      </c>
    </row>
    <row r="1635" spans="1:6" s="132" customFormat="1" ht="12.75">
      <c r="A1635" s="112" t="s">
        <v>280</v>
      </c>
      <c r="B1635" s="341"/>
      <c r="C1635" s="340"/>
      <c r="D1635" s="341"/>
      <c r="E1635" s="341"/>
      <c r="F1635" s="342"/>
    </row>
    <row r="1636" spans="1:6" s="132" customFormat="1" ht="12.75">
      <c r="A1636" s="112" t="s">
        <v>281</v>
      </c>
      <c r="B1636" s="341"/>
      <c r="C1636" s="340"/>
      <c r="D1636" s="341"/>
      <c r="E1636" s="341"/>
      <c r="F1636" s="342"/>
    </row>
    <row r="1637" spans="1:6" s="132" customFormat="1" ht="12.75">
      <c r="A1637" s="112" t="s">
        <v>282</v>
      </c>
      <c r="B1637" s="341"/>
      <c r="C1637" s="340"/>
      <c r="D1637" s="341"/>
      <c r="E1637" s="341"/>
      <c r="F1637" s="342"/>
    </row>
    <row r="1638" spans="1:6" s="132" customFormat="1" ht="12.75">
      <c r="A1638" s="112" t="s">
        <v>283</v>
      </c>
      <c r="B1638" s="341"/>
      <c r="C1638" s="340"/>
      <c r="D1638" s="341"/>
      <c r="E1638" s="341"/>
      <c r="F1638" s="342"/>
    </row>
    <row r="1639" spans="1:6" s="132" customFormat="1" ht="12.75">
      <c r="A1639" s="112" t="s">
        <v>284</v>
      </c>
      <c r="B1639" s="341"/>
      <c r="C1639" s="340"/>
      <c r="D1639" s="341"/>
      <c r="E1639" s="341"/>
      <c r="F1639" s="342"/>
    </row>
    <row r="1640" spans="1:6" s="132" customFormat="1" ht="12.75">
      <c r="A1640" s="112" t="s">
        <v>285</v>
      </c>
      <c r="B1640" s="341"/>
      <c r="C1640" s="340"/>
      <c r="D1640" s="341"/>
      <c r="E1640" s="341"/>
      <c r="F1640" s="342"/>
    </row>
    <row r="1641" spans="1:6" s="132" customFormat="1" ht="12.75">
      <c r="A1641" s="112" t="s">
        <v>286</v>
      </c>
      <c r="B1641" s="341"/>
      <c r="C1641" s="340"/>
      <c r="D1641" s="341"/>
      <c r="E1641" s="341"/>
      <c r="F1641" s="342"/>
    </row>
    <row r="1642" spans="1:6" s="132" customFormat="1" ht="12.75">
      <c r="A1642" s="113" t="s">
        <v>287</v>
      </c>
      <c r="B1642" s="341"/>
      <c r="C1642" s="340"/>
      <c r="D1642" s="341"/>
      <c r="E1642" s="341"/>
      <c r="F1642" s="342"/>
    </row>
    <row r="1643" spans="1:6" s="132" customFormat="1" ht="12.75">
      <c r="A1643" s="110" t="s">
        <v>288</v>
      </c>
      <c r="B1643" s="341">
        <v>205</v>
      </c>
      <c r="C1643" s="340"/>
      <c r="D1643" s="341">
        <v>10765</v>
      </c>
      <c r="E1643" s="341">
        <v>73.73287671232876</v>
      </c>
      <c r="F1643" s="342">
        <v>25.910958904109588</v>
      </c>
    </row>
    <row r="1644" spans="1:6" s="132" customFormat="1" ht="12.75">
      <c r="A1644" s="112" t="s">
        <v>289</v>
      </c>
      <c r="B1644" s="341"/>
      <c r="C1644" s="340"/>
      <c r="D1644" s="341"/>
      <c r="E1644" s="341"/>
      <c r="F1644" s="342"/>
    </row>
    <row r="1645" spans="1:6" s="132" customFormat="1" ht="12.75">
      <c r="A1645" s="112" t="s">
        <v>290</v>
      </c>
      <c r="B1645" s="341"/>
      <c r="C1645" s="340"/>
      <c r="D1645" s="341"/>
      <c r="E1645" s="341"/>
      <c r="F1645" s="342"/>
    </row>
    <row r="1646" spans="1:6" s="132" customFormat="1" ht="12.75">
      <c r="A1646" s="112" t="s">
        <v>291</v>
      </c>
      <c r="B1646" s="341"/>
      <c r="C1646" s="340"/>
      <c r="D1646" s="341"/>
      <c r="E1646" s="341"/>
      <c r="F1646" s="342"/>
    </row>
    <row r="1647" spans="1:6" s="132" customFormat="1" ht="12.75">
      <c r="A1647" s="112" t="s">
        <v>292</v>
      </c>
      <c r="B1647" s="341"/>
      <c r="C1647" s="340"/>
      <c r="D1647" s="341"/>
      <c r="E1647" s="341"/>
      <c r="F1647" s="342"/>
    </row>
    <row r="1648" spans="1:6" s="132" customFormat="1" ht="12.75">
      <c r="A1648" s="112" t="s">
        <v>293</v>
      </c>
      <c r="B1648" s="341"/>
      <c r="C1648" s="340"/>
      <c r="D1648" s="341"/>
      <c r="E1648" s="341"/>
      <c r="F1648" s="342"/>
    </row>
    <row r="1649" spans="1:6" s="132" customFormat="1" ht="12.75">
      <c r="A1649" s="113" t="s">
        <v>294</v>
      </c>
      <c r="B1649" s="341"/>
      <c r="C1649" s="340"/>
      <c r="D1649" s="341"/>
      <c r="E1649" s="341"/>
      <c r="F1649" s="342"/>
    </row>
    <row r="1650" spans="1:6" s="132" customFormat="1" ht="12.75">
      <c r="A1650" s="110" t="s">
        <v>295</v>
      </c>
      <c r="B1650" s="341">
        <v>205</v>
      </c>
      <c r="C1650" s="340"/>
      <c r="D1650" s="341">
        <v>10350</v>
      </c>
      <c r="E1650" s="341">
        <v>84.14634146341463</v>
      </c>
      <c r="F1650" s="342">
        <v>27.902439024390244</v>
      </c>
    </row>
    <row r="1651" spans="1:6" s="132" customFormat="1" ht="12.75">
      <c r="A1651" s="112" t="s">
        <v>296</v>
      </c>
      <c r="B1651" s="341"/>
      <c r="C1651" s="340"/>
      <c r="D1651" s="341"/>
      <c r="E1651" s="341"/>
      <c r="F1651" s="342"/>
    </row>
    <row r="1652" spans="1:6" s="132" customFormat="1" ht="12.75">
      <c r="A1652" s="112" t="s">
        <v>297</v>
      </c>
      <c r="B1652" s="341"/>
      <c r="C1652" s="340"/>
      <c r="D1652" s="341"/>
      <c r="E1652" s="341"/>
      <c r="F1652" s="342"/>
    </row>
    <row r="1653" spans="1:6" s="132" customFormat="1" ht="12.75">
      <c r="A1653" s="112" t="s">
        <v>298</v>
      </c>
      <c r="B1653" s="341"/>
      <c r="C1653" s="340"/>
      <c r="D1653" s="341"/>
      <c r="E1653" s="341"/>
      <c r="F1653" s="342"/>
    </row>
    <row r="1654" spans="1:6" s="132" customFormat="1" ht="12.75">
      <c r="A1654" s="112" t="s">
        <v>299</v>
      </c>
      <c r="B1654" s="341"/>
      <c r="C1654" s="340"/>
      <c r="D1654" s="341"/>
      <c r="E1654" s="341"/>
      <c r="F1654" s="342"/>
    </row>
    <row r="1655" spans="1:6" s="132" customFormat="1" ht="12.75">
      <c r="A1655" s="112" t="s">
        <v>300</v>
      </c>
      <c r="B1655" s="341"/>
      <c r="C1655" s="340"/>
      <c r="D1655" s="341"/>
      <c r="E1655" s="341"/>
      <c r="F1655" s="342"/>
    </row>
    <row r="1656" spans="1:6" s="132" customFormat="1" ht="12.75">
      <c r="A1656" s="112" t="s">
        <v>301</v>
      </c>
      <c r="B1656" s="341"/>
      <c r="C1656" s="340"/>
      <c r="D1656" s="341"/>
      <c r="E1656" s="341"/>
      <c r="F1656" s="342"/>
    </row>
    <row r="1657" spans="1:6" s="132" customFormat="1" ht="12.75">
      <c r="A1657" s="112" t="s">
        <v>302</v>
      </c>
      <c r="B1657" s="341"/>
      <c r="C1657" s="340"/>
      <c r="D1657" s="341"/>
      <c r="E1657" s="341"/>
      <c r="F1657" s="342"/>
    </row>
    <row r="1658" spans="1:6" s="132" customFormat="1" ht="12.75">
      <c r="A1658" s="112" t="s">
        <v>303</v>
      </c>
      <c r="B1658" s="341"/>
      <c r="C1658" s="340"/>
      <c r="D1658" s="341"/>
      <c r="E1658" s="341"/>
      <c r="F1658" s="342"/>
    </row>
    <row r="1659" spans="1:6" s="132" customFormat="1" ht="12.75">
      <c r="A1659" s="112" t="s">
        <v>304</v>
      </c>
      <c r="B1659" s="341"/>
      <c r="C1659" s="340"/>
      <c r="D1659" s="341"/>
      <c r="E1659" s="341"/>
      <c r="F1659" s="342"/>
    </row>
    <row r="1660" spans="1:6" s="132" customFormat="1" ht="12.75">
      <c r="A1660" s="113" t="s">
        <v>305</v>
      </c>
      <c r="B1660" s="341"/>
      <c r="C1660" s="340"/>
      <c r="D1660" s="341"/>
      <c r="E1660" s="341"/>
      <c r="F1660" s="342"/>
    </row>
    <row r="1661" spans="1:6" s="132" customFormat="1" ht="12.75">
      <c r="A1661" s="110" t="s">
        <v>306</v>
      </c>
      <c r="B1661" s="341">
        <v>205</v>
      </c>
      <c r="C1661" s="340"/>
      <c r="D1661" s="341">
        <v>7779</v>
      </c>
      <c r="E1661" s="341">
        <v>105.12162162162163</v>
      </c>
      <c r="F1661" s="342">
        <v>26.405405405405407</v>
      </c>
    </row>
    <row r="1662" spans="1:6" s="132" customFormat="1" ht="12.75">
      <c r="A1662" s="112" t="s">
        <v>307</v>
      </c>
      <c r="B1662" s="341"/>
      <c r="C1662" s="340"/>
      <c r="D1662" s="341"/>
      <c r="E1662" s="341"/>
      <c r="F1662" s="342"/>
    </row>
    <row r="1663" spans="1:6" s="132" customFormat="1" ht="12.75">
      <c r="A1663" s="112" t="s">
        <v>308</v>
      </c>
      <c r="B1663" s="341"/>
      <c r="C1663" s="340"/>
      <c r="D1663" s="341"/>
      <c r="E1663" s="341"/>
      <c r="F1663" s="342"/>
    </row>
    <row r="1664" spans="1:6" s="132" customFormat="1" ht="12.75">
      <c r="A1664" s="113" t="s">
        <v>309</v>
      </c>
      <c r="B1664" s="341"/>
      <c r="C1664" s="340"/>
      <c r="D1664" s="341"/>
      <c r="E1664" s="341"/>
      <c r="F1664" s="342"/>
    </row>
    <row r="1665" spans="1:6" s="132" customFormat="1" ht="12.75">
      <c r="A1665" s="110" t="s">
        <v>310</v>
      </c>
      <c r="B1665" s="341">
        <v>205</v>
      </c>
      <c r="C1665" s="340"/>
      <c r="D1665" s="341">
        <v>52115</v>
      </c>
      <c r="E1665" s="341">
        <v>76.52716593245228</v>
      </c>
      <c r="F1665" s="342">
        <v>27.524229074889867</v>
      </c>
    </row>
    <row r="1666" spans="1:6" s="132" customFormat="1" ht="12.75">
      <c r="A1666" s="112" t="s">
        <v>311</v>
      </c>
      <c r="B1666" s="341"/>
      <c r="C1666" s="340"/>
      <c r="D1666" s="341"/>
      <c r="E1666" s="341"/>
      <c r="F1666" s="342"/>
    </row>
    <row r="1667" spans="1:6" s="132" customFormat="1" ht="12.75">
      <c r="A1667" s="112" t="s">
        <v>312</v>
      </c>
      <c r="B1667" s="341"/>
      <c r="C1667" s="340"/>
      <c r="D1667" s="341"/>
      <c r="E1667" s="341"/>
      <c r="F1667" s="342"/>
    </row>
    <row r="1668" spans="1:6" s="132" customFormat="1" ht="12.75">
      <c r="A1668" s="112" t="s">
        <v>313</v>
      </c>
      <c r="B1668" s="341"/>
      <c r="C1668" s="340"/>
      <c r="D1668" s="341"/>
      <c r="E1668" s="341"/>
      <c r="F1668" s="342"/>
    </row>
    <row r="1669" spans="1:6" s="132" customFormat="1" ht="12.75">
      <c r="A1669" s="112" t="s">
        <v>314</v>
      </c>
      <c r="B1669" s="341"/>
      <c r="C1669" s="340"/>
      <c r="D1669" s="341"/>
      <c r="E1669" s="341"/>
      <c r="F1669" s="342"/>
    </row>
    <row r="1670" spans="1:6" s="132" customFormat="1" ht="12.75">
      <c r="A1670" s="112" t="s">
        <v>315</v>
      </c>
      <c r="B1670" s="341"/>
      <c r="C1670" s="340"/>
      <c r="D1670" s="341"/>
      <c r="E1670" s="341"/>
      <c r="F1670" s="342"/>
    </row>
    <row r="1671" spans="1:6" s="132" customFormat="1" ht="12.75">
      <c r="A1671" s="112" t="s">
        <v>316</v>
      </c>
      <c r="B1671" s="341"/>
      <c r="C1671" s="340"/>
      <c r="D1671" s="341"/>
      <c r="E1671" s="341"/>
      <c r="F1671" s="342"/>
    </row>
    <row r="1672" spans="1:6" s="132" customFormat="1" ht="12.75">
      <c r="A1672" s="112" t="s">
        <v>317</v>
      </c>
      <c r="B1672" s="341"/>
      <c r="C1672" s="340"/>
      <c r="D1672" s="341"/>
      <c r="E1672" s="341"/>
      <c r="F1672" s="342"/>
    </row>
    <row r="1673" spans="1:6" s="132" customFormat="1" ht="12.75">
      <c r="A1673" s="112" t="s">
        <v>318</v>
      </c>
      <c r="B1673" s="341"/>
      <c r="C1673" s="340"/>
      <c r="D1673" s="341"/>
      <c r="E1673" s="341"/>
      <c r="F1673" s="342"/>
    </row>
    <row r="1674" spans="1:6" s="132" customFormat="1" ht="12.75">
      <c r="A1674" s="112" t="s">
        <v>319</v>
      </c>
      <c r="B1674" s="341"/>
      <c r="C1674" s="340"/>
      <c r="D1674" s="341"/>
      <c r="E1674" s="341"/>
      <c r="F1674" s="342"/>
    </row>
    <row r="1675" spans="1:6" s="132" customFormat="1" ht="12.75">
      <c r="A1675" s="112" t="s">
        <v>320</v>
      </c>
      <c r="B1675" s="341"/>
      <c r="C1675" s="340"/>
      <c r="D1675" s="341"/>
      <c r="E1675" s="341"/>
      <c r="F1675" s="342"/>
    </row>
    <row r="1676" spans="1:6" s="132" customFormat="1" ht="12.75">
      <c r="A1676" s="112" t="s">
        <v>321</v>
      </c>
      <c r="B1676" s="341"/>
      <c r="C1676" s="340"/>
      <c r="D1676" s="341"/>
      <c r="E1676" s="341"/>
      <c r="F1676" s="342"/>
    </row>
    <row r="1677" spans="1:6" s="132" customFormat="1" ht="12.75">
      <c r="A1677" s="112" t="s">
        <v>322</v>
      </c>
      <c r="B1677" s="341"/>
      <c r="C1677" s="340"/>
      <c r="D1677" s="341"/>
      <c r="E1677" s="341"/>
      <c r="F1677" s="342"/>
    </row>
    <row r="1678" spans="1:6" s="132" customFormat="1" ht="12.75">
      <c r="A1678" s="112" t="s">
        <v>323</v>
      </c>
      <c r="B1678" s="341"/>
      <c r="C1678" s="340"/>
      <c r="D1678" s="341"/>
      <c r="E1678" s="341"/>
      <c r="F1678" s="342"/>
    </row>
    <row r="1679" spans="1:6" s="132" customFormat="1" ht="12.75">
      <c r="A1679" s="112" t="s">
        <v>324</v>
      </c>
      <c r="B1679" s="341"/>
      <c r="C1679" s="340"/>
      <c r="D1679" s="341"/>
      <c r="E1679" s="341"/>
      <c r="F1679" s="342"/>
    </row>
    <row r="1680" spans="1:6" s="132" customFormat="1" ht="12.75">
      <c r="A1680" s="112" t="s">
        <v>325</v>
      </c>
      <c r="B1680" s="341"/>
      <c r="C1680" s="340"/>
      <c r="D1680" s="341"/>
      <c r="E1680" s="341"/>
      <c r="F1680" s="342"/>
    </row>
    <row r="1681" spans="1:6" s="132" customFormat="1" ht="12.75">
      <c r="A1681" s="112" t="s">
        <v>326</v>
      </c>
      <c r="B1681" s="341"/>
      <c r="C1681" s="340"/>
      <c r="D1681" s="341"/>
      <c r="E1681" s="341"/>
      <c r="F1681" s="342"/>
    </row>
    <row r="1682" spans="1:6" s="132" customFormat="1" ht="12.75">
      <c r="A1682" s="113" t="s">
        <v>327</v>
      </c>
      <c r="B1682" s="341"/>
      <c r="C1682" s="340"/>
      <c r="D1682" s="341"/>
      <c r="E1682" s="341"/>
      <c r="F1682" s="342"/>
    </row>
    <row r="1683" spans="1:6" s="132" customFormat="1" ht="12.75">
      <c r="A1683" s="110" t="s">
        <v>328</v>
      </c>
      <c r="B1683" s="333">
        <v>205</v>
      </c>
      <c r="C1683" s="340"/>
      <c r="D1683" s="341">
        <v>8579</v>
      </c>
      <c r="E1683" s="341">
        <v>772.4547237076649</v>
      </c>
      <c r="F1683" s="342">
        <v>330.64001782531193</v>
      </c>
    </row>
    <row r="1684" spans="1:6" s="132" customFormat="1" ht="12.75">
      <c r="A1684" s="112" t="s">
        <v>329</v>
      </c>
      <c r="B1684" s="333"/>
      <c r="C1684" s="340"/>
      <c r="D1684" s="341"/>
      <c r="E1684" s="341"/>
      <c r="F1684" s="342"/>
    </row>
    <row r="1685" spans="1:6" s="132" customFormat="1" ht="12.75">
      <c r="A1685" s="112" t="s">
        <v>330</v>
      </c>
      <c r="B1685" s="333"/>
      <c r="C1685" s="340"/>
      <c r="D1685" s="341"/>
      <c r="E1685" s="341"/>
      <c r="F1685" s="342"/>
    </row>
    <row r="1686" spans="1:6" s="132" customFormat="1" ht="12.75">
      <c r="A1686" s="112" t="s">
        <v>331</v>
      </c>
      <c r="B1686" s="333"/>
      <c r="C1686" s="340"/>
      <c r="D1686" s="341"/>
      <c r="E1686" s="341"/>
      <c r="F1686" s="342"/>
    </row>
    <row r="1687" spans="1:6" s="132" customFormat="1" ht="12.75">
      <c r="A1687" s="112" t="s">
        <v>332</v>
      </c>
      <c r="B1687" s="333"/>
      <c r="C1687" s="340"/>
      <c r="D1687" s="341"/>
      <c r="E1687" s="341"/>
      <c r="F1687" s="342"/>
    </row>
    <row r="1688" spans="1:6" s="132" customFormat="1" ht="12.75">
      <c r="A1688" s="112" t="s">
        <v>335</v>
      </c>
      <c r="B1688" s="333"/>
      <c r="C1688" s="340"/>
      <c r="D1688" s="341"/>
      <c r="E1688" s="341"/>
      <c r="F1688" s="342"/>
    </row>
    <row r="1689" spans="1:6" s="132" customFormat="1" ht="12.75">
      <c r="A1689" s="112" t="s">
        <v>333</v>
      </c>
      <c r="B1689" s="333"/>
      <c r="C1689" s="340"/>
      <c r="D1689" s="341"/>
      <c r="E1689" s="341"/>
      <c r="F1689" s="342"/>
    </row>
    <row r="1690" spans="1:6" s="132" customFormat="1" ht="12.75">
      <c r="A1690" s="112" t="s">
        <v>334</v>
      </c>
      <c r="B1690" s="333"/>
      <c r="C1690" s="340"/>
      <c r="D1690" s="341"/>
      <c r="E1690" s="341"/>
      <c r="F1690" s="342"/>
    </row>
    <row r="1691" spans="1:6" s="132" customFormat="1" ht="12.75">
      <c r="A1691" s="112" t="s">
        <v>336</v>
      </c>
      <c r="B1691" s="333"/>
      <c r="C1691" s="340"/>
      <c r="D1691" s="341"/>
      <c r="E1691" s="341"/>
      <c r="F1691" s="342"/>
    </row>
    <row r="1692" spans="1:6" s="132" customFormat="1" ht="12.75">
      <c r="A1692" s="112" t="s">
        <v>337</v>
      </c>
      <c r="B1692" s="333"/>
      <c r="C1692" s="340"/>
      <c r="D1692" s="341"/>
      <c r="E1692" s="341"/>
      <c r="F1692" s="342"/>
    </row>
    <row r="1693" spans="1:6" s="132" customFormat="1" ht="12.75">
      <c r="A1693" s="112" t="s">
        <v>338</v>
      </c>
      <c r="B1693" s="333"/>
      <c r="C1693" s="340"/>
      <c r="D1693" s="341"/>
      <c r="E1693" s="341"/>
      <c r="F1693" s="342"/>
    </row>
    <row r="1694" spans="1:6" s="132" customFormat="1" ht="12.75">
      <c r="A1694" s="112" t="s">
        <v>339</v>
      </c>
      <c r="B1694" s="333"/>
      <c r="C1694" s="340"/>
      <c r="D1694" s="341"/>
      <c r="E1694" s="341"/>
      <c r="F1694" s="342"/>
    </row>
    <row r="1695" spans="1:6" s="132" customFormat="1" ht="12.75">
      <c r="A1695" s="112" t="s">
        <v>340</v>
      </c>
      <c r="B1695" s="333"/>
      <c r="C1695" s="340"/>
      <c r="D1695" s="341"/>
      <c r="E1695" s="341"/>
      <c r="F1695" s="342"/>
    </row>
    <row r="1696" spans="1:6" s="132" customFormat="1" ht="12.75">
      <c r="A1696" s="112" t="s">
        <v>341</v>
      </c>
      <c r="B1696" s="333"/>
      <c r="C1696" s="340"/>
      <c r="D1696" s="341"/>
      <c r="E1696" s="341"/>
      <c r="F1696" s="342"/>
    </row>
    <row r="1697" spans="1:6" s="132" customFormat="1" ht="12.75">
      <c r="A1697" s="112" t="s">
        <v>342</v>
      </c>
      <c r="B1697" s="333"/>
      <c r="C1697" s="340"/>
      <c r="D1697" s="341"/>
      <c r="E1697" s="341"/>
      <c r="F1697" s="342"/>
    </row>
    <row r="1698" spans="1:6" s="132" customFormat="1" ht="12.75">
      <c r="A1698" s="112" t="s">
        <v>343</v>
      </c>
      <c r="B1698" s="333"/>
      <c r="C1698" s="340"/>
      <c r="D1698" s="341"/>
      <c r="E1698" s="341"/>
      <c r="F1698" s="342"/>
    </row>
    <row r="1699" spans="1:6" s="132" customFormat="1" ht="12.75">
      <c r="A1699" s="112" t="s">
        <v>344</v>
      </c>
      <c r="B1699" s="333"/>
      <c r="C1699" s="340"/>
      <c r="D1699" s="341"/>
      <c r="E1699" s="341"/>
      <c r="F1699" s="342"/>
    </row>
    <row r="1700" spans="1:6" s="132" customFormat="1" ht="12.75">
      <c r="A1700" s="112" t="s">
        <v>345</v>
      </c>
      <c r="B1700" s="333"/>
      <c r="C1700" s="340"/>
      <c r="D1700" s="341"/>
      <c r="E1700" s="341"/>
      <c r="F1700" s="342"/>
    </row>
    <row r="1701" spans="1:6" s="132" customFormat="1" ht="12.75">
      <c r="A1701" s="112" t="s">
        <v>346</v>
      </c>
      <c r="B1701" s="333"/>
      <c r="C1701" s="340"/>
      <c r="D1701" s="341"/>
      <c r="E1701" s="341"/>
      <c r="F1701" s="342"/>
    </row>
    <row r="1702" spans="1:6" s="132" customFormat="1" ht="12.75">
      <c r="A1702" s="112" t="s">
        <v>347</v>
      </c>
      <c r="B1702" s="333"/>
      <c r="C1702" s="340"/>
      <c r="D1702" s="341"/>
      <c r="E1702" s="341"/>
      <c r="F1702" s="342"/>
    </row>
    <row r="1703" spans="1:6" s="132" customFormat="1" ht="12.75">
      <c r="A1703" s="112" t="s">
        <v>348</v>
      </c>
      <c r="B1703" s="333"/>
      <c r="C1703" s="340"/>
      <c r="D1703" s="341"/>
      <c r="E1703" s="341"/>
      <c r="F1703" s="342"/>
    </row>
    <row r="1704" spans="1:6" s="132" customFormat="1" ht="12.75">
      <c r="A1704" s="112" t="s">
        <v>349</v>
      </c>
      <c r="B1704" s="333"/>
      <c r="C1704" s="340"/>
      <c r="D1704" s="341"/>
      <c r="E1704" s="341"/>
      <c r="F1704" s="342"/>
    </row>
    <row r="1705" spans="1:6" s="132" customFormat="1" ht="12.75">
      <c r="A1705" s="113" t="s">
        <v>350</v>
      </c>
      <c r="B1705" s="333"/>
      <c r="C1705" s="340"/>
      <c r="D1705" s="341"/>
      <c r="E1705" s="341"/>
      <c r="F1705" s="342"/>
    </row>
    <row r="1706" spans="1:6" s="132" customFormat="1" ht="12.75">
      <c r="A1706" s="110" t="s">
        <v>351</v>
      </c>
      <c r="B1706" s="341">
        <v>205</v>
      </c>
      <c r="C1706" s="340"/>
      <c r="D1706" s="341">
        <v>47</v>
      </c>
      <c r="E1706" s="341">
        <v>0</v>
      </c>
      <c r="F1706" s="342">
        <v>0</v>
      </c>
    </row>
    <row r="1707" spans="1:6" s="132" customFormat="1" ht="12.75">
      <c r="A1707" s="113" t="s">
        <v>352</v>
      </c>
      <c r="B1707" s="341"/>
      <c r="C1707" s="340"/>
      <c r="D1707" s="341"/>
      <c r="E1707" s="341"/>
      <c r="F1707" s="342"/>
    </row>
    <row r="1708" spans="1:6" s="132" customFormat="1" ht="12.75">
      <c r="A1708" s="111" t="s">
        <v>353</v>
      </c>
      <c r="B1708" s="125">
        <v>205</v>
      </c>
      <c r="C1708" s="159"/>
      <c r="D1708" s="125">
        <v>6689</v>
      </c>
      <c r="E1708" s="125">
        <v>63.10377358490566</v>
      </c>
      <c r="F1708" s="126">
        <v>29.056603773584907</v>
      </c>
    </row>
    <row r="1709" spans="1:6" s="132" customFormat="1" ht="12.75">
      <c r="A1709" s="111" t="s">
        <v>354</v>
      </c>
      <c r="B1709" s="125">
        <v>205</v>
      </c>
      <c r="C1709" s="159"/>
      <c r="D1709" s="125">
        <v>6902</v>
      </c>
      <c r="E1709" s="125">
        <v>64.50467289719626</v>
      </c>
      <c r="F1709" s="126">
        <v>28.85981308411215</v>
      </c>
    </row>
    <row r="1710" spans="1:6" s="132" customFormat="1" ht="12.75">
      <c r="A1710" s="110" t="s">
        <v>355</v>
      </c>
      <c r="B1710" s="333">
        <v>205</v>
      </c>
      <c r="C1710" s="340"/>
      <c r="D1710" s="341">
        <v>50686</v>
      </c>
      <c r="E1710" s="341">
        <v>238.97014527926652</v>
      </c>
      <c r="F1710" s="342">
        <v>77.97727441264705</v>
      </c>
    </row>
    <row r="1711" spans="1:6" s="132" customFormat="1" ht="12.75">
      <c r="A1711" s="112" t="s">
        <v>356</v>
      </c>
      <c r="B1711" s="333"/>
      <c r="C1711" s="340"/>
      <c r="D1711" s="341"/>
      <c r="E1711" s="341"/>
      <c r="F1711" s="342"/>
    </row>
    <row r="1712" spans="1:6" s="132" customFormat="1" ht="12.75">
      <c r="A1712" s="112" t="s">
        <v>357</v>
      </c>
      <c r="B1712" s="333"/>
      <c r="C1712" s="340"/>
      <c r="D1712" s="341"/>
      <c r="E1712" s="341"/>
      <c r="F1712" s="342"/>
    </row>
    <row r="1713" spans="1:6" s="132" customFormat="1" ht="12.75">
      <c r="A1713" s="112" t="s">
        <v>358</v>
      </c>
      <c r="B1713" s="333"/>
      <c r="C1713" s="340"/>
      <c r="D1713" s="341"/>
      <c r="E1713" s="341"/>
      <c r="F1713" s="342"/>
    </row>
    <row r="1714" spans="1:6" s="132" customFormat="1" ht="12.75">
      <c r="A1714" s="112" t="s">
        <v>359</v>
      </c>
      <c r="B1714" s="333"/>
      <c r="C1714" s="340"/>
      <c r="D1714" s="341"/>
      <c r="E1714" s="341"/>
      <c r="F1714" s="342"/>
    </row>
    <row r="1715" spans="1:6" s="132" customFormat="1" ht="12.75">
      <c r="A1715" s="112" t="s">
        <v>360</v>
      </c>
      <c r="B1715" s="333"/>
      <c r="C1715" s="340"/>
      <c r="D1715" s="341"/>
      <c r="E1715" s="341"/>
      <c r="F1715" s="342"/>
    </row>
    <row r="1716" spans="1:6" s="132" customFormat="1" ht="12.75">
      <c r="A1716" s="112" t="s">
        <v>361</v>
      </c>
      <c r="B1716" s="333"/>
      <c r="C1716" s="340"/>
      <c r="D1716" s="341"/>
      <c r="E1716" s="341"/>
      <c r="F1716" s="342"/>
    </row>
    <row r="1717" spans="1:6" s="132" customFormat="1" ht="12.75">
      <c r="A1717" s="112" t="s">
        <v>362</v>
      </c>
      <c r="B1717" s="333"/>
      <c r="C1717" s="340"/>
      <c r="D1717" s="341"/>
      <c r="E1717" s="341"/>
      <c r="F1717" s="342"/>
    </row>
    <row r="1718" spans="1:6" s="132" customFormat="1" ht="12.75">
      <c r="A1718" s="112" t="s">
        <v>363</v>
      </c>
      <c r="B1718" s="333"/>
      <c r="C1718" s="340"/>
      <c r="D1718" s="341"/>
      <c r="E1718" s="341"/>
      <c r="F1718" s="342"/>
    </row>
    <row r="1719" spans="1:6" s="132" customFormat="1" ht="12.75">
      <c r="A1719" s="112" t="s">
        <v>364</v>
      </c>
      <c r="B1719" s="333"/>
      <c r="C1719" s="340"/>
      <c r="D1719" s="341"/>
      <c r="E1719" s="341"/>
      <c r="F1719" s="342"/>
    </row>
    <row r="1720" spans="1:6" s="132" customFormat="1" ht="12.75">
      <c r="A1720" s="112" t="s">
        <v>365</v>
      </c>
      <c r="B1720" s="333"/>
      <c r="C1720" s="340"/>
      <c r="D1720" s="341"/>
      <c r="E1720" s="341"/>
      <c r="F1720" s="342"/>
    </row>
    <row r="1721" spans="1:6" s="132" customFormat="1" ht="12.75">
      <c r="A1721" s="112" t="s">
        <v>366</v>
      </c>
      <c r="B1721" s="333"/>
      <c r="C1721" s="340"/>
      <c r="D1721" s="341"/>
      <c r="E1721" s="341"/>
      <c r="F1721" s="342"/>
    </row>
    <row r="1722" spans="1:6" s="132" customFormat="1" ht="12.75">
      <c r="A1722" s="112" t="s">
        <v>367</v>
      </c>
      <c r="B1722" s="333"/>
      <c r="C1722" s="340"/>
      <c r="D1722" s="341"/>
      <c r="E1722" s="341"/>
      <c r="F1722" s="342"/>
    </row>
    <row r="1723" spans="1:6" s="132" customFormat="1" ht="12.75">
      <c r="A1723" s="112" t="s">
        <v>368</v>
      </c>
      <c r="B1723" s="333"/>
      <c r="C1723" s="340"/>
      <c r="D1723" s="341"/>
      <c r="E1723" s="341"/>
      <c r="F1723" s="342"/>
    </row>
    <row r="1724" spans="1:6" s="132" customFormat="1" ht="12.75">
      <c r="A1724" s="112" t="s">
        <v>369</v>
      </c>
      <c r="B1724" s="333"/>
      <c r="C1724" s="340"/>
      <c r="D1724" s="341"/>
      <c r="E1724" s="341"/>
      <c r="F1724" s="342"/>
    </row>
    <row r="1725" spans="1:6" s="132" customFormat="1" ht="12.75">
      <c r="A1725" s="112" t="s">
        <v>370</v>
      </c>
      <c r="B1725" s="333"/>
      <c r="C1725" s="340"/>
      <c r="D1725" s="341"/>
      <c r="E1725" s="341"/>
      <c r="F1725" s="342"/>
    </row>
    <row r="1726" spans="1:6" s="132" customFormat="1" ht="12.75">
      <c r="A1726" s="112" t="s">
        <v>371</v>
      </c>
      <c r="B1726" s="333"/>
      <c r="C1726" s="340"/>
      <c r="D1726" s="341"/>
      <c r="E1726" s="341"/>
      <c r="F1726" s="342"/>
    </row>
    <row r="1727" spans="1:6" s="132" customFormat="1" ht="12.75">
      <c r="A1727" s="112" t="s">
        <v>372</v>
      </c>
      <c r="B1727" s="333"/>
      <c r="C1727" s="340"/>
      <c r="D1727" s="341"/>
      <c r="E1727" s="341"/>
      <c r="F1727" s="342"/>
    </row>
    <row r="1728" spans="1:6" s="132" customFormat="1" ht="12.75">
      <c r="A1728" s="112" t="s">
        <v>373</v>
      </c>
      <c r="B1728" s="333"/>
      <c r="C1728" s="340"/>
      <c r="D1728" s="341"/>
      <c r="E1728" s="341"/>
      <c r="F1728" s="342"/>
    </row>
    <row r="1729" spans="1:6" s="132" customFormat="1" ht="12.75">
      <c r="A1729" s="112" t="s">
        <v>374</v>
      </c>
      <c r="B1729" s="333"/>
      <c r="C1729" s="340"/>
      <c r="D1729" s="341"/>
      <c r="E1729" s="341"/>
      <c r="F1729" s="342"/>
    </row>
    <row r="1730" spans="1:6" s="132" customFormat="1" ht="12.75">
      <c r="A1730" s="112" t="s">
        <v>375</v>
      </c>
      <c r="B1730" s="333"/>
      <c r="C1730" s="340"/>
      <c r="D1730" s="341"/>
      <c r="E1730" s="341"/>
      <c r="F1730" s="342"/>
    </row>
    <row r="1731" spans="1:6" s="132" customFormat="1" ht="12.75">
      <c r="A1731" s="113" t="s">
        <v>376</v>
      </c>
      <c r="B1731" s="333"/>
      <c r="C1731" s="340"/>
      <c r="D1731" s="341"/>
      <c r="E1731" s="341"/>
      <c r="F1731" s="342"/>
    </row>
    <row r="1732" spans="1:6" s="132" customFormat="1" ht="12.75">
      <c r="A1732" s="111" t="s">
        <v>377</v>
      </c>
      <c r="B1732" s="125">
        <v>205</v>
      </c>
      <c r="C1732" s="159"/>
      <c r="D1732" s="125">
        <v>0</v>
      </c>
      <c r="E1732" s="125">
        <v>0</v>
      </c>
      <c r="F1732" s="126">
        <v>0</v>
      </c>
    </row>
    <row r="1733" spans="1:6" s="132" customFormat="1" ht="12.75">
      <c r="A1733" s="110" t="s">
        <v>378</v>
      </c>
      <c r="B1733" s="341">
        <v>205</v>
      </c>
      <c r="C1733" s="340"/>
      <c r="D1733" s="341">
        <v>5596</v>
      </c>
      <c r="E1733" s="341">
        <v>88.82539682539682</v>
      </c>
      <c r="F1733" s="342">
        <v>25.38095238095238</v>
      </c>
    </row>
    <row r="1734" spans="1:6" s="132" customFormat="1" ht="12.75">
      <c r="A1734" s="112" t="s">
        <v>379</v>
      </c>
      <c r="B1734" s="341"/>
      <c r="C1734" s="340"/>
      <c r="D1734" s="341"/>
      <c r="E1734" s="341"/>
      <c r="F1734" s="342"/>
    </row>
    <row r="1735" spans="1:6" s="132" customFormat="1" ht="12.75">
      <c r="A1735" s="113" t="s">
        <v>380</v>
      </c>
      <c r="B1735" s="341"/>
      <c r="C1735" s="340"/>
      <c r="D1735" s="341"/>
      <c r="E1735" s="341"/>
      <c r="F1735" s="342"/>
    </row>
    <row r="1736" spans="1:6" s="132" customFormat="1" ht="12.75">
      <c r="A1736" s="110" t="s">
        <v>381</v>
      </c>
      <c r="B1736" s="341">
        <v>205</v>
      </c>
      <c r="C1736" s="340"/>
      <c r="D1736" s="341">
        <v>5153</v>
      </c>
      <c r="E1736" s="341">
        <v>76.91044776119404</v>
      </c>
      <c r="F1736" s="342">
        <v>24.17910447761194</v>
      </c>
    </row>
    <row r="1737" spans="1:6" s="132" customFormat="1" ht="12.75">
      <c r="A1737" s="112" t="s">
        <v>382</v>
      </c>
      <c r="B1737" s="341"/>
      <c r="C1737" s="340"/>
      <c r="D1737" s="341"/>
      <c r="E1737" s="341"/>
      <c r="F1737" s="342"/>
    </row>
    <row r="1738" spans="1:6" s="132" customFormat="1" ht="12.75">
      <c r="A1738" s="113" t="s">
        <v>383</v>
      </c>
      <c r="B1738" s="341"/>
      <c r="C1738" s="340"/>
      <c r="D1738" s="341"/>
      <c r="E1738" s="341"/>
      <c r="F1738" s="342"/>
    </row>
    <row r="1739" spans="1:6" s="132" customFormat="1" ht="12.75">
      <c r="A1739" s="110" t="s">
        <v>384</v>
      </c>
      <c r="B1739" s="341">
        <v>205</v>
      </c>
      <c r="C1739" s="340"/>
      <c r="D1739" s="341">
        <v>4470</v>
      </c>
      <c r="E1739" s="341">
        <v>62.083333333333336</v>
      </c>
      <c r="F1739" s="342">
        <v>22.86111111111111</v>
      </c>
    </row>
    <row r="1740" spans="1:6" s="132" customFormat="1" ht="12.75">
      <c r="A1740" s="112" t="s">
        <v>385</v>
      </c>
      <c r="B1740" s="341"/>
      <c r="C1740" s="340"/>
      <c r="D1740" s="341"/>
      <c r="E1740" s="341"/>
      <c r="F1740" s="342"/>
    </row>
    <row r="1741" spans="1:6" s="132" customFormat="1" ht="12.75">
      <c r="A1741" s="113" t="s">
        <v>386</v>
      </c>
      <c r="B1741" s="341"/>
      <c r="C1741" s="340"/>
      <c r="D1741" s="341"/>
      <c r="E1741" s="341"/>
      <c r="F1741" s="342"/>
    </row>
    <row r="1742" spans="1:6" s="132" customFormat="1" ht="12.75">
      <c r="A1742" s="110" t="s">
        <v>387</v>
      </c>
      <c r="B1742" s="341">
        <v>205</v>
      </c>
      <c r="C1742" s="340"/>
      <c r="D1742" s="341">
        <v>5133</v>
      </c>
      <c r="E1742" s="341">
        <v>78.96923076923076</v>
      </c>
      <c r="F1742" s="342">
        <v>24.692307692307693</v>
      </c>
    </row>
    <row r="1743" spans="1:6" s="132" customFormat="1" ht="12.75">
      <c r="A1743" s="112" t="s">
        <v>388</v>
      </c>
      <c r="B1743" s="341"/>
      <c r="C1743" s="340"/>
      <c r="D1743" s="341"/>
      <c r="E1743" s="341"/>
      <c r="F1743" s="342"/>
    </row>
    <row r="1744" spans="1:6" s="132" customFormat="1" ht="12.75">
      <c r="A1744" s="113" t="s">
        <v>389</v>
      </c>
      <c r="B1744" s="341"/>
      <c r="C1744" s="340"/>
      <c r="D1744" s="341"/>
      <c r="E1744" s="341"/>
      <c r="F1744" s="342"/>
    </row>
    <row r="1745" spans="1:6" s="132" customFormat="1" ht="12.75">
      <c r="A1745" s="110" t="s">
        <v>390</v>
      </c>
      <c r="B1745" s="341">
        <v>205</v>
      </c>
      <c r="C1745" s="340"/>
      <c r="D1745" s="341">
        <v>5897</v>
      </c>
      <c r="E1745" s="341">
        <v>84.24285714285715</v>
      </c>
      <c r="F1745" s="342">
        <v>23.32857142857143</v>
      </c>
    </row>
    <row r="1746" spans="1:6" s="132" customFormat="1" ht="12.75">
      <c r="A1746" s="112" t="s">
        <v>391</v>
      </c>
      <c r="B1746" s="341"/>
      <c r="C1746" s="340"/>
      <c r="D1746" s="341"/>
      <c r="E1746" s="341"/>
      <c r="F1746" s="342"/>
    </row>
    <row r="1747" spans="1:6" s="132" customFormat="1" ht="12.75">
      <c r="A1747" s="113" t="s">
        <v>392</v>
      </c>
      <c r="B1747" s="341"/>
      <c r="C1747" s="340"/>
      <c r="D1747" s="341"/>
      <c r="E1747" s="341"/>
      <c r="F1747" s="342"/>
    </row>
    <row r="1748" spans="1:6" s="132" customFormat="1" ht="12.75">
      <c r="A1748" s="110" t="s">
        <v>393</v>
      </c>
      <c r="B1748" s="341">
        <v>205</v>
      </c>
      <c r="C1748" s="340"/>
      <c r="D1748" s="341">
        <v>5539</v>
      </c>
      <c r="E1748" s="341">
        <v>92.31666666666666</v>
      </c>
      <c r="F1748" s="342">
        <v>26.2</v>
      </c>
    </row>
    <row r="1749" spans="1:6" s="132" customFormat="1" ht="12.75">
      <c r="A1749" s="112" t="s">
        <v>394</v>
      </c>
      <c r="B1749" s="341"/>
      <c r="C1749" s="340"/>
      <c r="D1749" s="341"/>
      <c r="E1749" s="341"/>
      <c r="F1749" s="342"/>
    </row>
    <row r="1750" spans="1:6" s="132" customFormat="1" ht="12.75">
      <c r="A1750" s="113" t="s">
        <v>395</v>
      </c>
      <c r="B1750" s="341"/>
      <c r="C1750" s="340"/>
      <c r="D1750" s="341"/>
      <c r="E1750" s="341"/>
      <c r="F1750" s="342"/>
    </row>
    <row r="1751" spans="1:6" s="132" customFormat="1" ht="12.75">
      <c r="A1751" s="110" t="s">
        <v>396</v>
      </c>
      <c r="B1751" s="341">
        <v>205</v>
      </c>
      <c r="C1751" s="340"/>
      <c r="D1751" s="341">
        <v>5471</v>
      </c>
      <c r="E1751" s="341">
        <v>88.24193548387096</v>
      </c>
      <c r="F1751" s="342">
        <v>25.403225806451612</v>
      </c>
    </row>
    <row r="1752" spans="1:6" s="132" customFormat="1" ht="12.75">
      <c r="A1752" s="112" t="s">
        <v>397</v>
      </c>
      <c r="B1752" s="341"/>
      <c r="C1752" s="340"/>
      <c r="D1752" s="341"/>
      <c r="E1752" s="341"/>
      <c r="F1752" s="342"/>
    </row>
    <row r="1753" spans="1:6" s="132" customFormat="1" ht="12.75">
      <c r="A1753" s="113" t="s">
        <v>398</v>
      </c>
      <c r="B1753" s="341"/>
      <c r="C1753" s="340"/>
      <c r="D1753" s="341"/>
      <c r="E1753" s="341"/>
      <c r="F1753" s="342"/>
    </row>
    <row r="1754" spans="1:6" s="132" customFormat="1" ht="12.75">
      <c r="A1754" s="110" t="s">
        <v>399</v>
      </c>
      <c r="B1754" s="341">
        <v>205</v>
      </c>
      <c r="C1754" s="340"/>
      <c r="D1754" s="341">
        <v>5327</v>
      </c>
      <c r="E1754" s="341">
        <v>88.78333333333333</v>
      </c>
      <c r="F1754" s="342">
        <v>26.3</v>
      </c>
    </row>
    <row r="1755" spans="1:6" s="132" customFormat="1" ht="12.75">
      <c r="A1755" s="112" t="s">
        <v>400</v>
      </c>
      <c r="B1755" s="341"/>
      <c r="C1755" s="340"/>
      <c r="D1755" s="341"/>
      <c r="E1755" s="341"/>
      <c r="F1755" s="342"/>
    </row>
    <row r="1756" spans="1:6" s="132" customFormat="1" ht="12.75">
      <c r="A1756" s="113" t="s">
        <v>401</v>
      </c>
      <c r="B1756" s="341"/>
      <c r="C1756" s="340"/>
      <c r="D1756" s="341"/>
      <c r="E1756" s="341"/>
      <c r="F1756" s="342"/>
    </row>
    <row r="1757" spans="1:6" s="132" customFormat="1" ht="12.75">
      <c r="A1757" s="110" t="s">
        <v>402</v>
      </c>
      <c r="B1757" s="341">
        <v>205</v>
      </c>
      <c r="C1757" s="340"/>
      <c r="D1757" s="341">
        <v>4722</v>
      </c>
      <c r="E1757" s="341">
        <v>76.16129032258064</v>
      </c>
      <c r="F1757" s="342">
        <v>25.629032258064516</v>
      </c>
    </row>
    <row r="1758" spans="1:6" s="132" customFormat="1" ht="12.75">
      <c r="A1758" s="112" t="s">
        <v>403</v>
      </c>
      <c r="B1758" s="341"/>
      <c r="C1758" s="340"/>
      <c r="D1758" s="341"/>
      <c r="E1758" s="341"/>
      <c r="F1758" s="342"/>
    </row>
    <row r="1759" spans="1:6" s="132" customFormat="1" ht="12.75">
      <c r="A1759" s="113" t="s">
        <v>404</v>
      </c>
      <c r="B1759" s="341"/>
      <c r="C1759" s="340"/>
      <c r="D1759" s="341"/>
      <c r="E1759" s="341"/>
      <c r="F1759" s="342"/>
    </row>
    <row r="1760" spans="1:6" s="132" customFormat="1" ht="12.75">
      <c r="A1760" s="111" t="s">
        <v>405</v>
      </c>
      <c r="B1760" s="125">
        <v>205</v>
      </c>
      <c r="C1760" s="159"/>
      <c r="D1760" s="125">
        <v>3708</v>
      </c>
      <c r="E1760" s="125">
        <v>3708</v>
      </c>
      <c r="F1760" s="126">
        <v>906</v>
      </c>
    </row>
    <row r="1761" spans="1:6" s="132" customFormat="1" ht="12.75">
      <c r="A1761" s="111" t="s">
        <v>406</v>
      </c>
      <c r="B1761" s="125">
        <v>205</v>
      </c>
      <c r="C1761" s="159"/>
      <c r="D1761" s="125">
        <v>3578</v>
      </c>
      <c r="E1761" s="125">
        <v>3578</v>
      </c>
      <c r="F1761" s="126">
        <v>944</v>
      </c>
    </row>
    <row r="1762" spans="1:6" s="132" customFormat="1" ht="12.75">
      <c r="A1762" s="111" t="s">
        <v>407</v>
      </c>
      <c r="B1762" s="125">
        <v>205</v>
      </c>
      <c r="C1762" s="159"/>
      <c r="D1762" s="125">
        <v>4434</v>
      </c>
      <c r="E1762" s="125">
        <v>4434</v>
      </c>
      <c r="F1762" s="126">
        <v>2176</v>
      </c>
    </row>
    <row r="1763" spans="1:6" s="132" customFormat="1" ht="12.75">
      <c r="A1763" s="111" t="s">
        <v>408</v>
      </c>
      <c r="B1763" s="125">
        <v>205</v>
      </c>
      <c r="C1763" s="159"/>
      <c r="D1763" s="125">
        <v>16868</v>
      </c>
      <c r="E1763" s="125">
        <v>58.97902097902098</v>
      </c>
      <c r="F1763" s="126">
        <v>18.895104895104897</v>
      </c>
    </row>
    <row r="1764" spans="1:6" s="132" customFormat="1" ht="12.75">
      <c r="A1764" s="110" t="s">
        <v>409</v>
      </c>
      <c r="B1764" s="341">
        <v>205</v>
      </c>
      <c r="C1764" s="340"/>
      <c r="D1764" s="341">
        <v>5816</v>
      </c>
      <c r="E1764" s="341">
        <v>86.80597014925372</v>
      </c>
      <c r="F1764" s="342">
        <v>31.611940298507463</v>
      </c>
    </row>
    <row r="1765" spans="1:6" s="132" customFormat="1" ht="12.75">
      <c r="A1765" s="112" t="s">
        <v>410</v>
      </c>
      <c r="B1765" s="341"/>
      <c r="C1765" s="340"/>
      <c r="D1765" s="341"/>
      <c r="E1765" s="341"/>
      <c r="F1765" s="342"/>
    </row>
    <row r="1766" spans="1:6" s="132" customFormat="1" ht="12.75">
      <c r="A1766" s="113" t="s">
        <v>411</v>
      </c>
      <c r="B1766" s="341"/>
      <c r="C1766" s="340"/>
      <c r="D1766" s="341"/>
      <c r="E1766" s="341"/>
      <c r="F1766" s="342"/>
    </row>
    <row r="1767" spans="1:6" s="132" customFormat="1" ht="12.75">
      <c r="A1767" s="111" t="s">
        <v>412</v>
      </c>
      <c r="B1767" s="125">
        <v>205</v>
      </c>
      <c r="C1767" s="159"/>
      <c r="D1767" s="125">
        <v>2271</v>
      </c>
      <c r="E1767" s="125">
        <v>73.25806451612904</v>
      </c>
      <c r="F1767" s="126">
        <v>25.129032258064516</v>
      </c>
    </row>
    <row r="1768" spans="1:6" s="132" customFormat="1" ht="12.75">
      <c r="A1768" s="111" t="s">
        <v>413</v>
      </c>
      <c r="B1768" s="125">
        <v>205</v>
      </c>
      <c r="C1768" s="159"/>
      <c r="D1768" s="125">
        <v>2536</v>
      </c>
      <c r="E1768" s="125">
        <v>81.80645161290323</v>
      </c>
      <c r="F1768" s="126">
        <v>24.838709677419356</v>
      </c>
    </row>
    <row r="1769" spans="1:6" s="132" customFormat="1" ht="12.75">
      <c r="A1769" s="111" t="s">
        <v>414</v>
      </c>
      <c r="B1769" s="125">
        <v>205</v>
      </c>
      <c r="C1769" s="159"/>
      <c r="D1769" s="125">
        <v>1787</v>
      </c>
      <c r="E1769" s="125">
        <v>59.56666666666667</v>
      </c>
      <c r="F1769" s="126">
        <v>25.633333333333333</v>
      </c>
    </row>
    <row r="1770" spans="1:6" s="132" customFormat="1" ht="12.75">
      <c r="A1770" s="111" t="s">
        <v>415</v>
      </c>
      <c r="B1770" s="125">
        <v>205</v>
      </c>
      <c r="C1770" s="159"/>
      <c r="D1770" s="125">
        <v>1810</v>
      </c>
      <c r="E1770" s="125">
        <v>58.38709677419355</v>
      </c>
      <c r="F1770" s="126">
        <v>25.06451612903226</v>
      </c>
    </row>
    <row r="1771" spans="1:6" s="132" customFormat="1" ht="12.75">
      <c r="A1771" s="111" t="s">
        <v>416</v>
      </c>
      <c r="B1771" s="125">
        <v>205</v>
      </c>
      <c r="C1771" s="159"/>
      <c r="D1771" s="125">
        <v>2114</v>
      </c>
      <c r="E1771" s="125">
        <v>68.19354838709677</v>
      </c>
      <c r="F1771" s="126">
        <v>25.06451612903226</v>
      </c>
    </row>
    <row r="1772" spans="1:6" s="132" customFormat="1" ht="12.75">
      <c r="A1772" s="111" t="s">
        <v>417</v>
      </c>
      <c r="B1772" s="125">
        <v>205</v>
      </c>
      <c r="C1772" s="159"/>
      <c r="D1772" s="125">
        <v>2371</v>
      </c>
      <c r="E1772" s="125">
        <v>69.73529411764706</v>
      </c>
      <c r="F1772" s="126">
        <v>23.794117647058822</v>
      </c>
    </row>
    <row r="1773" spans="1:6" s="132" customFormat="1" ht="12.75">
      <c r="A1773" s="111" t="s">
        <v>418</v>
      </c>
      <c r="B1773" s="125">
        <v>205</v>
      </c>
      <c r="C1773" s="159"/>
      <c r="D1773" s="125">
        <v>4289</v>
      </c>
      <c r="E1773" s="125">
        <v>70.31147540983606</v>
      </c>
      <c r="F1773" s="126">
        <v>29.0327868852459</v>
      </c>
    </row>
    <row r="1774" spans="1:6" s="132" customFormat="1" ht="12.75">
      <c r="A1774" s="111" t="s">
        <v>419</v>
      </c>
      <c r="B1774" s="125">
        <v>205</v>
      </c>
      <c r="C1774" s="159"/>
      <c r="D1774" s="125">
        <v>3998</v>
      </c>
      <c r="E1774" s="125">
        <v>65.54098360655738</v>
      </c>
      <c r="F1774" s="126">
        <v>29.19672131147541</v>
      </c>
    </row>
    <row r="1775" spans="1:6" s="132" customFormat="1" ht="12.75">
      <c r="A1775" s="111" t="s">
        <v>420</v>
      </c>
      <c r="B1775" s="125">
        <v>205</v>
      </c>
      <c r="C1775" s="159"/>
      <c r="D1775" s="125">
        <v>4498</v>
      </c>
      <c r="E1775" s="125">
        <v>71.39682539682539</v>
      </c>
      <c r="F1775" s="126">
        <v>28.396825396825395</v>
      </c>
    </row>
    <row r="1776" spans="1:6" s="132" customFormat="1" ht="12.75">
      <c r="A1776" s="111" t="s">
        <v>421</v>
      </c>
      <c r="B1776" s="125">
        <v>205</v>
      </c>
      <c r="C1776" s="159"/>
      <c r="D1776" s="125">
        <v>4277</v>
      </c>
      <c r="E1776" s="125">
        <v>71.28333333333333</v>
      </c>
      <c r="F1776" s="126">
        <v>29.7</v>
      </c>
    </row>
    <row r="1777" spans="1:6" s="132" customFormat="1" ht="12.75">
      <c r="A1777" s="111" t="s">
        <v>422</v>
      </c>
      <c r="B1777" s="125">
        <v>205</v>
      </c>
      <c r="C1777" s="159"/>
      <c r="D1777" s="125">
        <v>2349</v>
      </c>
      <c r="E1777" s="125">
        <v>78.3</v>
      </c>
      <c r="F1777" s="126">
        <v>25.533333333333335</v>
      </c>
    </row>
    <row r="1778" spans="1:6" s="132" customFormat="1" ht="12.75">
      <c r="A1778" s="111" t="s">
        <v>423</v>
      </c>
      <c r="B1778" s="125">
        <v>205</v>
      </c>
      <c r="C1778" s="159"/>
      <c r="D1778" s="125">
        <v>1999</v>
      </c>
      <c r="E1778" s="125">
        <v>66.63333333333334</v>
      </c>
      <c r="F1778" s="126">
        <v>25.633333333333333</v>
      </c>
    </row>
    <row r="1779" spans="1:6" s="132" customFormat="1" ht="12.75">
      <c r="A1779" s="111" t="s">
        <v>424</v>
      </c>
      <c r="B1779" s="125">
        <v>205</v>
      </c>
      <c r="C1779" s="159"/>
      <c r="D1779" s="125">
        <v>2177</v>
      </c>
      <c r="E1779" s="125">
        <v>72.56666666666666</v>
      </c>
      <c r="F1779" s="126">
        <v>25.633333333333333</v>
      </c>
    </row>
    <row r="1780" spans="1:6" s="132" customFormat="1" ht="12.75">
      <c r="A1780" s="111" t="s">
        <v>425</v>
      </c>
      <c r="B1780" s="125">
        <v>205</v>
      </c>
      <c r="C1780" s="159"/>
      <c r="D1780" s="125">
        <v>3107</v>
      </c>
      <c r="E1780" s="125">
        <v>100.2258064516129</v>
      </c>
      <c r="F1780" s="126">
        <v>29.64516129032258</v>
      </c>
    </row>
    <row r="1781" spans="1:6" s="132" customFormat="1" ht="12.75">
      <c r="A1781" s="111" t="s">
        <v>426</v>
      </c>
      <c r="B1781" s="125">
        <v>205</v>
      </c>
      <c r="C1781" s="159"/>
      <c r="D1781" s="125">
        <v>3039</v>
      </c>
      <c r="E1781" s="125">
        <v>94.96875</v>
      </c>
      <c r="F1781" s="126">
        <v>28.375</v>
      </c>
    </row>
    <row r="1782" spans="1:6" s="132" customFormat="1" ht="12.75">
      <c r="A1782" s="111" t="s">
        <v>427</v>
      </c>
      <c r="B1782" s="125">
        <v>205</v>
      </c>
      <c r="C1782" s="159"/>
      <c r="D1782" s="125">
        <v>2906</v>
      </c>
      <c r="E1782" s="125">
        <v>93.74193548387096</v>
      </c>
      <c r="F1782" s="126">
        <v>29.64516129032258</v>
      </c>
    </row>
    <row r="1783" spans="1:6" s="132" customFormat="1" ht="12.75">
      <c r="A1783" s="111" t="s">
        <v>428</v>
      </c>
      <c r="B1783" s="125">
        <v>205</v>
      </c>
      <c r="C1783" s="159"/>
      <c r="D1783" s="125">
        <v>283</v>
      </c>
      <c r="E1783" s="125">
        <v>283</v>
      </c>
      <c r="F1783" s="126">
        <v>468</v>
      </c>
    </row>
    <row r="1784" spans="1:6" s="132" customFormat="1" ht="12.75">
      <c r="A1784" s="111" t="s">
        <v>429</v>
      </c>
      <c r="B1784" s="125">
        <v>205</v>
      </c>
      <c r="C1784" s="159"/>
      <c r="D1784" s="125">
        <v>9353</v>
      </c>
      <c r="E1784" s="125">
        <v>9353</v>
      </c>
      <c r="F1784" s="126">
        <v>5458</v>
      </c>
    </row>
    <row r="1785" spans="1:6" s="132" customFormat="1" ht="12.75">
      <c r="A1785" s="111" t="s">
        <v>430</v>
      </c>
      <c r="B1785" s="125">
        <v>205</v>
      </c>
      <c r="C1785" s="159"/>
      <c r="D1785" s="125">
        <v>3154</v>
      </c>
      <c r="E1785" s="125">
        <v>3154</v>
      </c>
      <c r="F1785" s="126">
        <v>673</v>
      </c>
    </row>
    <row r="1786" spans="1:6" s="132" customFormat="1" ht="12.75">
      <c r="A1786" s="111" t="s">
        <v>431</v>
      </c>
      <c r="B1786" s="125">
        <v>205</v>
      </c>
      <c r="C1786" s="159"/>
      <c r="D1786" s="125">
        <v>2750</v>
      </c>
      <c r="E1786" s="125">
        <v>2750</v>
      </c>
      <c r="F1786" s="126">
        <v>702</v>
      </c>
    </row>
    <row r="1787" spans="1:6" s="132" customFormat="1" ht="12.75">
      <c r="A1787" s="111" t="s">
        <v>432</v>
      </c>
      <c r="B1787" s="125">
        <v>205</v>
      </c>
      <c r="C1787" s="159"/>
      <c r="D1787" s="125">
        <v>27512</v>
      </c>
      <c r="E1787" s="125">
        <v>27512</v>
      </c>
      <c r="F1787" s="126">
        <v>5028</v>
      </c>
    </row>
    <row r="1788" spans="1:6" s="132" customFormat="1" ht="12.75">
      <c r="A1788" s="111" t="s">
        <v>433</v>
      </c>
      <c r="B1788" s="125">
        <v>205</v>
      </c>
      <c r="C1788" s="159"/>
      <c r="D1788" s="125">
        <v>11442</v>
      </c>
      <c r="E1788" s="125">
        <v>11442</v>
      </c>
      <c r="F1788" s="126">
        <v>5976</v>
      </c>
    </row>
    <row r="1789" spans="1:6" s="132" customFormat="1" ht="12.75">
      <c r="A1789" s="111" t="s">
        <v>434</v>
      </c>
      <c r="B1789" s="125">
        <v>205</v>
      </c>
      <c r="C1789" s="159"/>
      <c r="D1789" s="125">
        <v>1680</v>
      </c>
      <c r="E1789" s="125">
        <v>1680</v>
      </c>
      <c r="F1789" s="126">
        <v>1151</v>
      </c>
    </row>
    <row r="1790" spans="1:6" s="132" customFormat="1" ht="12.75">
      <c r="A1790" s="111" t="s">
        <v>435</v>
      </c>
      <c r="B1790" s="125">
        <v>205</v>
      </c>
      <c r="C1790" s="159"/>
      <c r="D1790" s="125">
        <v>1390</v>
      </c>
      <c r="E1790" s="125">
        <v>695</v>
      </c>
      <c r="F1790" s="126">
        <v>334</v>
      </c>
    </row>
    <row r="1791" spans="1:6" s="132" customFormat="1" ht="12.75">
      <c r="A1791" s="111" t="s">
        <v>436</v>
      </c>
      <c r="B1791" s="125">
        <v>205</v>
      </c>
      <c r="C1791" s="159"/>
      <c r="D1791" s="125">
        <v>12110</v>
      </c>
      <c r="E1791" s="125">
        <v>12110</v>
      </c>
      <c r="F1791" s="126">
        <v>3857</v>
      </c>
    </row>
    <row r="1792" spans="1:6" s="132" customFormat="1" ht="12.75">
      <c r="A1792" s="111" t="s">
        <v>437</v>
      </c>
      <c r="B1792" s="125">
        <v>205</v>
      </c>
      <c r="C1792" s="159"/>
      <c r="D1792" s="125">
        <v>6045</v>
      </c>
      <c r="E1792" s="125">
        <v>58.689320388349515</v>
      </c>
      <c r="F1792" s="126">
        <v>18.281553398058254</v>
      </c>
    </row>
    <row r="1793" spans="1:6" s="132" customFormat="1" ht="12.75">
      <c r="A1793" s="110" t="s">
        <v>438</v>
      </c>
      <c r="B1793" s="341">
        <v>205</v>
      </c>
      <c r="C1793" s="340"/>
      <c r="D1793" s="341">
        <v>25456</v>
      </c>
      <c r="E1793" s="341">
        <v>410.4888888888889</v>
      </c>
      <c r="F1793" s="342">
        <v>142.64222222222222</v>
      </c>
    </row>
    <row r="1794" spans="1:6" s="132" customFormat="1" ht="12.75">
      <c r="A1794" s="112" t="s">
        <v>439</v>
      </c>
      <c r="B1794" s="341"/>
      <c r="C1794" s="340"/>
      <c r="D1794" s="341"/>
      <c r="E1794" s="341"/>
      <c r="F1794" s="342"/>
    </row>
    <row r="1795" spans="1:6" s="132" customFormat="1" ht="12.75">
      <c r="A1795" s="112" t="s">
        <v>440</v>
      </c>
      <c r="B1795" s="341"/>
      <c r="C1795" s="340"/>
      <c r="D1795" s="341"/>
      <c r="E1795" s="341"/>
      <c r="F1795" s="342"/>
    </row>
    <row r="1796" spans="1:6" s="132" customFormat="1" ht="12.75">
      <c r="A1796" s="112" t="s">
        <v>441</v>
      </c>
      <c r="B1796" s="341"/>
      <c r="C1796" s="340"/>
      <c r="D1796" s="341"/>
      <c r="E1796" s="341"/>
      <c r="F1796" s="342"/>
    </row>
    <row r="1797" spans="1:6" s="132" customFormat="1" ht="12.75">
      <c r="A1797" s="112" t="s">
        <v>442</v>
      </c>
      <c r="B1797" s="341"/>
      <c r="C1797" s="340"/>
      <c r="D1797" s="341"/>
      <c r="E1797" s="341"/>
      <c r="F1797" s="342"/>
    </row>
    <row r="1798" spans="1:6" s="132" customFormat="1" ht="12.75">
      <c r="A1798" s="112" t="s">
        <v>443</v>
      </c>
      <c r="B1798" s="341"/>
      <c r="C1798" s="340"/>
      <c r="D1798" s="341"/>
      <c r="E1798" s="341"/>
      <c r="F1798" s="342"/>
    </row>
    <row r="1799" spans="1:6" s="132" customFormat="1" ht="12.75">
      <c r="A1799" s="112" t="s">
        <v>444</v>
      </c>
      <c r="B1799" s="341"/>
      <c r="C1799" s="340"/>
      <c r="D1799" s="341"/>
      <c r="E1799" s="341"/>
      <c r="F1799" s="342"/>
    </row>
    <row r="1800" spans="1:6" s="132" customFormat="1" ht="12.75">
      <c r="A1800" s="112" t="s">
        <v>445</v>
      </c>
      <c r="B1800" s="341"/>
      <c r="C1800" s="340"/>
      <c r="D1800" s="341"/>
      <c r="E1800" s="341"/>
      <c r="F1800" s="342"/>
    </row>
    <row r="1801" spans="1:6" s="132" customFormat="1" ht="12.75">
      <c r="A1801" s="112" t="s">
        <v>446</v>
      </c>
      <c r="B1801" s="341"/>
      <c r="C1801" s="340"/>
      <c r="D1801" s="341"/>
      <c r="E1801" s="341"/>
      <c r="F1801" s="342"/>
    </row>
    <row r="1802" spans="1:6" s="132" customFormat="1" ht="12.75">
      <c r="A1802" s="112" t="s">
        <v>447</v>
      </c>
      <c r="B1802" s="341"/>
      <c r="C1802" s="340"/>
      <c r="D1802" s="341"/>
      <c r="E1802" s="341"/>
      <c r="F1802" s="342"/>
    </row>
    <row r="1803" spans="1:6" s="132" customFormat="1" ht="12.75">
      <c r="A1803" s="112" t="s">
        <v>448</v>
      </c>
      <c r="B1803" s="341"/>
      <c r="C1803" s="340"/>
      <c r="D1803" s="341"/>
      <c r="E1803" s="341"/>
      <c r="F1803" s="342"/>
    </row>
    <row r="1804" spans="1:6" s="132" customFormat="1" ht="12.75">
      <c r="A1804" s="112" t="s">
        <v>449</v>
      </c>
      <c r="B1804" s="341"/>
      <c r="C1804" s="340"/>
      <c r="D1804" s="341"/>
      <c r="E1804" s="341"/>
      <c r="F1804" s="342"/>
    </row>
    <row r="1805" spans="1:6" s="132" customFormat="1" ht="12.75">
      <c r="A1805" s="112" t="s">
        <v>450</v>
      </c>
      <c r="B1805" s="341"/>
      <c r="C1805" s="340"/>
      <c r="D1805" s="341"/>
      <c r="E1805" s="341"/>
      <c r="F1805" s="342"/>
    </row>
    <row r="1806" spans="1:6" s="132" customFormat="1" ht="12.75">
      <c r="A1806" s="112" t="s">
        <v>451</v>
      </c>
      <c r="B1806" s="341"/>
      <c r="C1806" s="340"/>
      <c r="D1806" s="341"/>
      <c r="E1806" s="341"/>
      <c r="F1806" s="342"/>
    </row>
    <row r="1807" spans="1:6" s="132" customFormat="1" ht="12.75">
      <c r="A1807" s="112" t="s">
        <v>452</v>
      </c>
      <c r="B1807" s="341"/>
      <c r="C1807" s="340"/>
      <c r="D1807" s="341"/>
      <c r="E1807" s="341"/>
      <c r="F1807" s="342"/>
    </row>
    <row r="1808" spans="1:6" s="132" customFormat="1" ht="12.75">
      <c r="A1808" s="112" t="s">
        <v>453</v>
      </c>
      <c r="B1808" s="341"/>
      <c r="C1808" s="340"/>
      <c r="D1808" s="341"/>
      <c r="E1808" s="341"/>
      <c r="F1808" s="342"/>
    </row>
    <row r="1809" spans="1:6" s="132" customFormat="1" ht="12.75">
      <c r="A1809" s="113" t="s">
        <v>454</v>
      </c>
      <c r="B1809" s="341"/>
      <c r="C1809" s="340"/>
      <c r="D1809" s="341"/>
      <c r="E1809" s="341"/>
      <c r="F1809" s="342"/>
    </row>
    <row r="1810" spans="1:6" s="132" customFormat="1" ht="12.75">
      <c r="A1810" s="111" t="s">
        <v>455</v>
      </c>
      <c r="B1810" s="125">
        <v>205</v>
      </c>
      <c r="C1810" s="159"/>
      <c r="D1810" s="125">
        <v>15640</v>
      </c>
      <c r="E1810" s="125">
        <v>55.65836298932384</v>
      </c>
      <c r="F1810" s="126">
        <v>16.964412811387902</v>
      </c>
    </row>
    <row r="1811" spans="1:6" s="132" customFormat="1" ht="12.75">
      <c r="A1811" s="110" t="s">
        <v>456</v>
      </c>
      <c r="B1811" s="341">
        <v>205</v>
      </c>
      <c r="C1811" s="340"/>
      <c r="D1811" s="341">
        <v>36278</v>
      </c>
      <c r="E1811" s="341">
        <v>68.19172932330827</v>
      </c>
      <c r="F1811" s="342">
        <v>28.770676691729324</v>
      </c>
    </row>
    <row r="1812" spans="1:6" s="132" customFormat="1" ht="12.75">
      <c r="A1812" s="112" t="s">
        <v>457</v>
      </c>
      <c r="B1812" s="341"/>
      <c r="C1812" s="340"/>
      <c r="D1812" s="341"/>
      <c r="E1812" s="341"/>
      <c r="F1812" s="342"/>
    </row>
    <row r="1813" spans="1:6" s="132" customFormat="1" ht="12.75">
      <c r="A1813" s="112" t="s">
        <v>458</v>
      </c>
      <c r="B1813" s="341"/>
      <c r="C1813" s="340"/>
      <c r="D1813" s="341"/>
      <c r="E1813" s="341"/>
      <c r="F1813" s="342"/>
    </row>
    <row r="1814" spans="1:6" s="132" customFormat="1" ht="12.75">
      <c r="A1814" s="112" t="s">
        <v>459</v>
      </c>
      <c r="B1814" s="341"/>
      <c r="C1814" s="340"/>
      <c r="D1814" s="341"/>
      <c r="E1814" s="341"/>
      <c r="F1814" s="342"/>
    </row>
    <row r="1815" spans="1:6" s="132" customFormat="1" ht="12.75">
      <c r="A1815" s="112" t="s">
        <v>460</v>
      </c>
      <c r="B1815" s="341"/>
      <c r="C1815" s="340"/>
      <c r="D1815" s="341"/>
      <c r="E1815" s="341"/>
      <c r="F1815" s="342"/>
    </row>
    <row r="1816" spans="1:6" s="132" customFormat="1" ht="12.75">
      <c r="A1816" s="112" t="s">
        <v>461</v>
      </c>
      <c r="B1816" s="341"/>
      <c r="C1816" s="340"/>
      <c r="D1816" s="341"/>
      <c r="E1816" s="341"/>
      <c r="F1816" s="342"/>
    </row>
    <row r="1817" spans="1:6" s="132" customFormat="1" ht="12.75">
      <c r="A1817" s="112" t="s">
        <v>462</v>
      </c>
      <c r="B1817" s="341"/>
      <c r="C1817" s="340"/>
      <c r="D1817" s="341"/>
      <c r="E1817" s="341"/>
      <c r="F1817" s="342"/>
    </row>
    <row r="1818" spans="1:6" s="132" customFormat="1" ht="12.75">
      <c r="A1818" s="112" t="s">
        <v>463</v>
      </c>
      <c r="B1818" s="341"/>
      <c r="C1818" s="340"/>
      <c r="D1818" s="341"/>
      <c r="E1818" s="341"/>
      <c r="F1818" s="342"/>
    </row>
    <row r="1819" spans="1:6" s="132" customFormat="1" ht="12.75">
      <c r="A1819" s="112" t="s">
        <v>464</v>
      </c>
      <c r="B1819" s="341"/>
      <c r="C1819" s="340"/>
      <c r="D1819" s="341"/>
      <c r="E1819" s="341"/>
      <c r="F1819" s="342"/>
    </row>
    <row r="1820" spans="1:6" s="132" customFormat="1" ht="12.75">
      <c r="A1820" s="112" t="s">
        <v>465</v>
      </c>
      <c r="B1820" s="341"/>
      <c r="C1820" s="340"/>
      <c r="D1820" s="341"/>
      <c r="E1820" s="341"/>
      <c r="F1820" s="342"/>
    </row>
    <row r="1821" spans="1:6" s="132" customFormat="1" ht="12.75">
      <c r="A1821" s="112" t="s">
        <v>466</v>
      </c>
      <c r="B1821" s="341"/>
      <c r="C1821" s="340"/>
      <c r="D1821" s="341"/>
      <c r="E1821" s="341"/>
      <c r="F1821" s="342"/>
    </row>
    <row r="1822" spans="1:6" s="132" customFormat="1" ht="12.75">
      <c r="A1822" s="113" t="s">
        <v>467</v>
      </c>
      <c r="B1822" s="341"/>
      <c r="C1822" s="340"/>
      <c r="D1822" s="341"/>
      <c r="E1822" s="341"/>
      <c r="F1822" s="342"/>
    </row>
    <row r="1823" spans="1:6" s="132" customFormat="1" ht="12.75">
      <c r="A1823" s="110" t="s">
        <v>468</v>
      </c>
      <c r="B1823" s="333">
        <v>205</v>
      </c>
      <c r="C1823" s="340"/>
      <c r="D1823" s="341">
        <v>30137</v>
      </c>
      <c r="E1823" s="341">
        <v>318.8110294117647</v>
      </c>
      <c r="F1823" s="342">
        <v>243.34485294117647</v>
      </c>
    </row>
    <row r="1824" spans="1:6" s="132" customFormat="1" ht="12.75">
      <c r="A1824" s="112" t="s">
        <v>469</v>
      </c>
      <c r="B1824" s="333"/>
      <c r="C1824" s="340"/>
      <c r="D1824" s="341"/>
      <c r="E1824" s="341"/>
      <c r="F1824" s="342"/>
    </row>
    <row r="1825" spans="1:6" s="132" customFormat="1" ht="12.75">
      <c r="A1825" s="112" t="s">
        <v>470</v>
      </c>
      <c r="B1825" s="333"/>
      <c r="C1825" s="340"/>
      <c r="D1825" s="341"/>
      <c r="E1825" s="341"/>
      <c r="F1825" s="342"/>
    </row>
    <row r="1826" spans="1:6" s="132" customFormat="1" ht="12.75">
      <c r="A1826" s="112" t="s">
        <v>471</v>
      </c>
      <c r="B1826" s="333"/>
      <c r="C1826" s="340"/>
      <c r="D1826" s="341"/>
      <c r="E1826" s="341"/>
      <c r="F1826" s="342"/>
    </row>
    <row r="1827" spans="1:6" s="132" customFormat="1" ht="12.75">
      <c r="A1827" s="112" t="s">
        <v>472</v>
      </c>
      <c r="B1827" s="333"/>
      <c r="C1827" s="340"/>
      <c r="D1827" s="341"/>
      <c r="E1827" s="341"/>
      <c r="F1827" s="342"/>
    </row>
    <row r="1828" spans="1:6" s="132" customFormat="1" ht="12.75">
      <c r="A1828" s="113" t="s">
        <v>685</v>
      </c>
      <c r="B1828" s="333"/>
      <c r="C1828" s="340"/>
      <c r="D1828" s="341"/>
      <c r="E1828" s="341"/>
      <c r="F1828" s="342"/>
    </row>
    <row r="1829" spans="1:6" s="132" customFormat="1" ht="12.75">
      <c r="A1829" s="110" t="s">
        <v>473</v>
      </c>
      <c r="B1829" s="341">
        <v>205</v>
      </c>
      <c r="C1829" s="340"/>
      <c r="D1829" s="341">
        <v>19751</v>
      </c>
      <c r="E1829" s="341">
        <v>102.86979166666667</v>
      </c>
      <c r="F1829" s="342">
        <v>36.380208333333336</v>
      </c>
    </row>
    <row r="1830" spans="1:6" s="132" customFormat="1" ht="12.75">
      <c r="A1830" s="112" t="s">
        <v>474</v>
      </c>
      <c r="B1830" s="341"/>
      <c r="C1830" s="340"/>
      <c r="D1830" s="341"/>
      <c r="E1830" s="341"/>
      <c r="F1830" s="342"/>
    </row>
    <row r="1831" spans="1:6" s="132" customFormat="1" ht="12.75">
      <c r="A1831" s="112" t="s">
        <v>475</v>
      </c>
      <c r="B1831" s="341"/>
      <c r="C1831" s="340"/>
      <c r="D1831" s="341"/>
      <c r="E1831" s="341"/>
      <c r="F1831" s="342"/>
    </row>
    <row r="1832" spans="1:6" s="132" customFormat="1" ht="12.75">
      <c r="A1832" s="112" t="s">
        <v>476</v>
      </c>
      <c r="B1832" s="341"/>
      <c r="C1832" s="340"/>
      <c r="D1832" s="341"/>
      <c r="E1832" s="341"/>
      <c r="F1832" s="342"/>
    </row>
    <row r="1833" spans="1:6" s="132" customFormat="1" ht="12.75">
      <c r="A1833" s="112" t="s">
        <v>477</v>
      </c>
      <c r="B1833" s="341"/>
      <c r="C1833" s="340"/>
      <c r="D1833" s="341"/>
      <c r="E1833" s="341"/>
      <c r="F1833" s="342"/>
    </row>
    <row r="1834" spans="1:6" s="132" customFormat="1" ht="12.75">
      <c r="A1834" s="112" t="s">
        <v>478</v>
      </c>
      <c r="B1834" s="341"/>
      <c r="C1834" s="340"/>
      <c r="D1834" s="341"/>
      <c r="E1834" s="341"/>
      <c r="F1834" s="342"/>
    </row>
    <row r="1835" spans="1:6" s="132" customFormat="1" ht="12.75">
      <c r="A1835" s="113" t="s">
        <v>479</v>
      </c>
      <c r="B1835" s="341"/>
      <c r="C1835" s="340"/>
      <c r="D1835" s="341"/>
      <c r="E1835" s="341"/>
      <c r="F1835" s="342"/>
    </row>
    <row r="1836" spans="1:6" s="132" customFormat="1" ht="12.75">
      <c r="A1836" s="111" t="s">
        <v>480</v>
      </c>
      <c r="B1836" s="125">
        <v>205</v>
      </c>
      <c r="C1836" s="159"/>
      <c r="D1836" s="125">
        <v>20205</v>
      </c>
      <c r="E1836" s="125">
        <v>94.41588785046729</v>
      </c>
      <c r="F1836" s="126">
        <v>30.05607476635514</v>
      </c>
    </row>
    <row r="1837" spans="1:6" s="132" customFormat="1" ht="12.75">
      <c r="A1837" s="110" t="s">
        <v>481</v>
      </c>
      <c r="B1837" s="341">
        <v>205</v>
      </c>
      <c r="C1837" s="340"/>
      <c r="D1837" s="341">
        <v>5553</v>
      </c>
      <c r="E1837" s="341">
        <v>80.47826086956522</v>
      </c>
      <c r="F1837" s="342">
        <v>31.217391304347824</v>
      </c>
    </row>
    <row r="1838" spans="1:6" s="132" customFormat="1" ht="12.75">
      <c r="A1838" s="112" t="s">
        <v>482</v>
      </c>
      <c r="B1838" s="341"/>
      <c r="C1838" s="340"/>
      <c r="D1838" s="341"/>
      <c r="E1838" s="341"/>
      <c r="F1838" s="342"/>
    </row>
    <row r="1839" spans="1:6" s="132" customFormat="1" ht="12.75">
      <c r="A1839" s="112" t="s">
        <v>483</v>
      </c>
      <c r="B1839" s="341"/>
      <c r="C1839" s="340"/>
      <c r="D1839" s="341"/>
      <c r="E1839" s="341"/>
      <c r="F1839" s="342"/>
    </row>
    <row r="1840" spans="1:6" s="132" customFormat="1" ht="12.75">
      <c r="A1840" s="112" t="s">
        <v>484</v>
      </c>
      <c r="B1840" s="341"/>
      <c r="C1840" s="340"/>
      <c r="D1840" s="341"/>
      <c r="E1840" s="341"/>
      <c r="F1840" s="342"/>
    </row>
    <row r="1841" spans="1:6" s="132" customFormat="1" ht="12.75">
      <c r="A1841" s="112" t="s">
        <v>485</v>
      </c>
      <c r="B1841" s="341"/>
      <c r="C1841" s="340"/>
      <c r="D1841" s="341"/>
      <c r="E1841" s="341"/>
      <c r="F1841" s="342"/>
    </row>
    <row r="1842" spans="1:6" s="132" customFormat="1" ht="12.75">
      <c r="A1842" s="113" t="s">
        <v>486</v>
      </c>
      <c r="B1842" s="341"/>
      <c r="C1842" s="340"/>
      <c r="D1842" s="341"/>
      <c r="E1842" s="341"/>
      <c r="F1842" s="342"/>
    </row>
    <row r="1843" spans="1:6" s="132" customFormat="1" ht="12.75">
      <c r="A1843" s="110" t="s">
        <v>487</v>
      </c>
      <c r="B1843" s="341">
        <v>205</v>
      </c>
      <c r="C1843" s="340"/>
      <c r="D1843" s="341">
        <v>7891</v>
      </c>
      <c r="E1843" s="341">
        <v>76.65151515151516</v>
      </c>
      <c r="F1843" s="342">
        <v>129.90151515151516</v>
      </c>
    </row>
    <row r="1844" spans="1:6" s="132" customFormat="1" ht="12.75">
      <c r="A1844" s="112" t="s">
        <v>488</v>
      </c>
      <c r="B1844" s="341"/>
      <c r="C1844" s="340"/>
      <c r="D1844" s="341"/>
      <c r="E1844" s="341"/>
      <c r="F1844" s="342"/>
    </row>
    <row r="1845" spans="1:6" s="132" customFormat="1" ht="12.75">
      <c r="A1845" s="113" t="s">
        <v>489</v>
      </c>
      <c r="B1845" s="341"/>
      <c r="C1845" s="340"/>
      <c r="D1845" s="341"/>
      <c r="E1845" s="341"/>
      <c r="F1845" s="342"/>
    </row>
    <row r="1846" spans="1:6" s="132" customFormat="1" ht="12.75">
      <c r="A1846" s="111" t="s">
        <v>490</v>
      </c>
      <c r="B1846" s="125">
        <v>205</v>
      </c>
      <c r="C1846" s="159"/>
      <c r="D1846" s="125">
        <v>4619</v>
      </c>
      <c r="E1846" s="125">
        <v>98.27659574468085</v>
      </c>
      <c r="F1846" s="126">
        <v>28.97872340425532</v>
      </c>
    </row>
    <row r="1847" spans="1:6" s="132" customFormat="1" ht="12.75">
      <c r="A1847" s="111" t="s">
        <v>491</v>
      </c>
      <c r="B1847" s="125">
        <v>205</v>
      </c>
      <c r="C1847" s="159"/>
      <c r="D1847" s="125">
        <v>886</v>
      </c>
      <c r="E1847" s="125">
        <v>295.3333333333333</v>
      </c>
      <c r="F1847" s="126">
        <v>37</v>
      </c>
    </row>
    <row r="1848" spans="1:6" s="132" customFormat="1" ht="12.75">
      <c r="A1848" s="111" t="s">
        <v>492</v>
      </c>
      <c r="B1848" s="125">
        <v>205</v>
      </c>
      <c r="C1848" s="159"/>
      <c r="D1848" s="125">
        <v>5038</v>
      </c>
      <c r="E1848" s="125">
        <v>89.96428571428571</v>
      </c>
      <c r="F1848" s="126">
        <v>26.785714285714285</v>
      </c>
    </row>
    <row r="1849" spans="1:6" s="132" customFormat="1" ht="12.75">
      <c r="A1849" s="111" t="s">
        <v>493</v>
      </c>
      <c r="B1849" s="125">
        <v>205</v>
      </c>
      <c r="C1849" s="159"/>
      <c r="D1849" s="125">
        <v>550</v>
      </c>
      <c r="E1849" s="125">
        <v>275</v>
      </c>
      <c r="F1849" s="126">
        <v>72.5</v>
      </c>
    </row>
    <row r="1850" spans="1:6" s="132" customFormat="1" ht="12.75">
      <c r="A1850" s="111" t="s">
        <v>494</v>
      </c>
      <c r="B1850" s="125">
        <v>205</v>
      </c>
      <c r="C1850" s="159"/>
      <c r="D1850" s="125">
        <v>5252</v>
      </c>
      <c r="E1850" s="125">
        <v>87.53333333333333</v>
      </c>
      <c r="F1850" s="126">
        <v>26.55</v>
      </c>
    </row>
    <row r="1851" spans="1:6" s="132" customFormat="1" ht="12.75">
      <c r="A1851" s="111" t="s">
        <v>495</v>
      </c>
      <c r="B1851" s="125">
        <v>205</v>
      </c>
      <c r="C1851" s="159"/>
      <c r="D1851" s="125">
        <v>5355</v>
      </c>
      <c r="E1851" s="125">
        <v>95.625</v>
      </c>
      <c r="F1851" s="126">
        <v>29.214285714285715</v>
      </c>
    </row>
    <row r="1852" spans="1:6" s="132" customFormat="1" ht="12.75">
      <c r="A1852" s="111" t="s">
        <v>496</v>
      </c>
      <c r="B1852" s="125">
        <v>205</v>
      </c>
      <c r="C1852" s="159"/>
      <c r="D1852" s="125">
        <v>5201</v>
      </c>
      <c r="E1852" s="125">
        <v>89.67241379310344</v>
      </c>
      <c r="F1852" s="126">
        <v>27.637931034482758</v>
      </c>
    </row>
    <row r="1853" spans="1:6" s="132" customFormat="1" ht="12.75">
      <c r="A1853" s="111" t="s">
        <v>497</v>
      </c>
      <c r="B1853" s="125">
        <v>205</v>
      </c>
      <c r="C1853" s="159"/>
      <c r="D1853" s="125">
        <v>4438</v>
      </c>
      <c r="E1853" s="125">
        <v>82.18518518518519</v>
      </c>
      <c r="F1853" s="126">
        <v>27.59259259259259</v>
      </c>
    </row>
    <row r="1854" spans="1:6" s="132" customFormat="1" ht="12.75">
      <c r="A1854" s="110" t="s">
        <v>498</v>
      </c>
      <c r="B1854" s="341">
        <v>205</v>
      </c>
      <c r="C1854" s="340"/>
      <c r="D1854" s="341">
        <v>600</v>
      </c>
      <c r="E1854" s="341">
        <v>300</v>
      </c>
      <c r="F1854" s="342">
        <v>86.5</v>
      </c>
    </row>
    <row r="1855" spans="1:6" s="132" customFormat="1" ht="12.75">
      <c r="A1855" s="113" t="s">
        <v>499</v>
      </c>
      <c r="B1855" s="341"/>
      <c r="C1855" s="340"/>
      <c r="D1855" s="341"/>
      <c r="E1855" s="341"/>
      <c r="F1855" s="342"/>
    </row>
    <row r="1856" spans="1:6" s="132" customFormat="1" ht="12.75">
      <c r="A1856" s="111" t="s">
        <v>500</v>
      </c>
      <c r="B1856" s="125">
        <v>205</v>
      </c>
      <c r="C1856" s="159"/>
      <c r="D1856" s="125">
        <v>4448</v>
      </c>
      <c r="E1856" s="125">
        <v>96.69565217391305</v>
      </c>
      <c r="F1856" s="126">
        <v>29.565217391304348</v>
      </c>
    </row>
    <row r="1857" spans="1:6" s="132" customFormat="1" ht="12.75">
      <c r="A1857" s="111" t="s">
        <v>501</v>
      </c>
      <c r="B1857" s="125">
        <v>205</v>
      </c>
      <c r="C1857" s="159"/>
      <c r="D1857" s="125">
        <v>817</v>
      </c>
      <c r="E1857" s="125">
        <v>817</v>
      </c>
      <c r="F1857" s="126">
        <v>129</v>
      </c>
    </row>
    <row r="1858" spans="1:6" s="132" customFormat="1" ht="12.75">
      <c r="A1858" s="111" t="s">
        <v>502</v>
      </c>
      <c r="B1858" s="125">
        <v>205</v>
      </c>
      <c r="C1858" s="159"/>
      <c r="D1858" s="125">
        <v>8198</v>
      </c>
      <c r="E1858" s="125">
        <v>91.08888888888889</v>
      </c>
      <c r="F1858" s="126">
        <v>26.41111111111111</v>
      </c>
    </row>
    <row r="1859" spans="1:6" s="132" customFormat="1" ht="12.75">
      <c r="A1859" s="111" t="s">
        <v>503</v>
      </c>
      <c r="B1859" s="125">
        <v>205</v>
      </c>
      <c r="C1859" s="159"/>
      <c r="D1859" s="125">
        <v>8064</v>
      </c>
      <c r="E1859" s="125">
        <v>90.6067415730337</v>
      </c>
      <c r="F1859" s="126">
        <v>26.078651685393258</v>
      </c>
    </row>
    <row r="1860" spans="1:6" s="132" customFormat="1" ht="12.75">
      <c r="A1860" s="111" t="s">
        <v>504</v>
      </c>
      <c r="B1860" s="125">
        <v>205</v>
      </c>
      <c r="C1860" s="159"/>
      <c r="D1860" s="125">
        <v>0</v>
      </c>
      <c r="E1860" s="125">
        <v>0</v>
      </c>
      <c r="F1860" s="126">
        <v>0</v>
      </c>
    </row>
    <row r="1861" spans="1:6" s="132" customFormat="1" ht="12.75">
      <c r="A1861" s="111" t="s">
        <v>505</v>
      </c>
      <c r="B1861" s="125">
        <v>205</v>
      </c>
      <c r="C1861" s="159"/>
      <c r="D1861" s="125">
        <v>2549</v>
      </c>
      <c r="E1861" s="125">
        <v>62.170731707317074</v>
      </c>
      <c r="F1861" s="126">
        <v>22.195121951219512</v>
      </c>
    </row>
    <row r="1862" spans="1:6" s="132" customFormat="1" ht="12.75">
      <c r="A1862" s="111" t="s">
        <v>506</v>
      </c>
      <c r="B1862" s="125">
        <v>205</v>
      </c>
      <c r="C1862" s="159"/>
      <c r="D1862" s="125">
        <v>3197</v>
      </c>
      <c r="E1862" s="125">
        <v>77.97560975609755</v>
      </c>
      <c r="F1862" s="126">
        <v>22.073170731707318</v>
      </c>
    </row>
    <row r="1863" spans="1:6" s="132" customFormat="1" ht="12.75">
      <c r="A1863" s="111" t="s">
        <v>507</v>
      </c>
      <c r="B1863" s="125">
        <v>205</v>
      </c>
      <c r="C1863" s="159"/>
      <c r="D1863" s="125">
        <v>13267</v>
      </c>
      <c r="E1863" s="125">
        <v>107.86178861788618</v>
      </c>
      <c r="F1863" s="126">
        <v>34.707317073170735</v>
      </c>
    </row>
    <row r="1864" spans="1:6" s="132" customFormat="1" ht="12.75">
      <c r="A1864" s="111" t="s">
        <v>508</v>
      </c>
      <c r="B1864" s="125">
        <v>205</v>
      </c>
      <c r="C1864" s="159"/>
      <c r="D1864" s="125">
        <v>655</v>
      </c>
      <c r="E1864" s="125">
        <v>34.473684210526315</v>
      </c>
      <c r="F1864" s="126">
        <v>19.894736842105264</v>
      </c>
    </row>
    <row r="1865" spans="1:6" s="132" customFormat="1" ht="12.75">
      <c r="A1865" s="111" t="s">
        <v>509</v>
      </c>
      <c r="B1865" s="125">
        <v>205</v>
      </c>
      <c r="C1865" s="159"/>
      <c r="D1865" s="125">
        <v>787</v>
      </c>
      <c r="E1865" s="125">
        <v>41.421052631578945</v>
      </c>
      <c r="F1865" s="126">
        <v>20</v>
      </c>
    </row>
    <row r="1866" spans="1:6" s="132" customFormat="1" ht="12.75">
      <c r="A1866" s="111" t="s">
        <v>510</v>
      </c>
      <c r="B1866" s="125">
        <v>205</v>
      </c>
      <c r="C1866" s="159"/>
      <c r="D1866" s="125">
        <v>2811</v>
      </c>
      <c r="E1866" s="125">
        <v>401.57142857142856</v>
      </c>
      <c r="F1866" s="126">
        <v>60.857142857142854</v>
      </c>
    </row>
    <row r="1867" spans="1:6" s="132" customFormat="1" ht="12.75">
      <c r="A1867" s="111" t="s">
        <v>511</v>
      </c>
      <c r="B1867" s="125">
        <v>205</v>
      </c>
      <c r="C1867" s="159"/>
      <c r="D1867" s="125">
        <v>3984</v>
      </c>
      <c r="E1867" s="125">
        <v>104.84210526315789</v>
      </c>
      <c r="F1867" s="126">
        <v>27.94736842105263</v>
      </c>
    </row>
    <row r="1868" spans="1:6" s="132" customFormat="1" ht="12.75">
      <c r="A1868" s="110" t="s">
        <v>512</v>
      </c>
      <c r="B1868" s="341">
        <v>205</v>
      </c>
      <c r="C1868" s="340"/>
      <c r="D1868" s="341">
        <v>7233</v>
      </c>
      <c r="E1868" s="341">
        <v>56.5078125</v>
      </c>
      <c r="F1868" s="342">
        <v>21.59375</v>
      </c>
    </row>
    <row r="1869" spans="1:6" s="132" customFormat="1" ht="12.75">
      <c r="A1869" s="112" t="s">
        <v>513</v>
      </c>
      <c r="B1869" s="341"/>
      <c r="C1869" s="340"/>
      <c r="D1869" s="341"/>
      <c r="E1869" s="341"/>
      <c r="F1869" s="342"/>
    </row>
    <row r="1870" spans="1:6" s="132" customFormat="1" ht="12.75">
      <c r="A1870" s="112" t="s">
        <v>514</v>
      </c>
      <c r="B1870" s="341"/>
      <c r="C1870" s="340"/>
      <c r="D1870" s="341"/>
      <c r="E1870" s="341"/>
      <c r="F1870" s="342"/>
    </row>
    <row r="1871" spans="1:6" s="132" customFormat="1" ht="12.75">
      <c r="A1871" s="112" t="s">
        <v>515</v>
      </c>
      <c r="B1871" s="341"/>
      <c r="C1871" s="340"/>
      <c r="D1871" s="341"/>
      <c r="E1871" s="341"/>
      <c r="F1871" s="342"/>
    </row>
    <row r="1872" spans="1:6" s="132" customFormat="1" ht="12.75">
      <c r="A1872" s="112" t="s">
        <v>516</v>
      </c>
      <c r="B1872" s="341"/>
      <c r="C1872" s="340"/>
      <c r="D1872" s="341"/>
      <c r="E1872" s="341"/>
      <c r="F1872" s="342"/>
    </row>
    <row r="1873" spans="1:6" s="132" customFormat="1" ht="12.75">
      <c r="A1873" s="112" t="s">
        <v>517</v>
      </c>
      <c r="B1873" s="341"/>
      <c r="C1873" s="340"/>
      <c r="D1873" s="341"/>
      <c r="E1873" s="341"/>
      <c r="F1873" s="342"/>
    </row>
    <row r="1874" spans="1:6" s="132" customFormat="1" ht="12.75">
      <c r="A1874" s="112" t="s">
        <v>518</v>
      </c>
      <c r="B1874" s="341"/>
      <c r="C1874" s="340"/>
      <c r="D1874" s="341"/>
      <c r="E1874" s="341"/>
      <c r="F1874" s="342"/>
    </row>
    <row r="1875" spans="1:6" s="132" customFormat="1" ht="12.75">
      <c r="A1875" s="112" t="s">
        <v>519</v>
      </c>
      <c r="B1875" s="341"/>
      <c r="C1875" s="340"/>
      <c r="D1875" s="341"/>
      <c r="E1875" s="341"/>
      <c r="F1875" s="342"/>
    </row>
    <row r="1876" spans="1:6" s="132" customFormat="1" ht="12.75">
      <c r="A1876" s="113" t="s">
        <v>520</v>
      </c>
      <c r="B1876" s="341"/>
      <c r="C1876" s="340"/>
      <c r="D1876" s="341"/>
      <c r="E1876" s="341"/>
      <c r="F1876" s="342"/>
    </row>
    <row r="1877" spans="1:6" s="132" customFormat="1" ht="12.75">
      <c r="A1877" s="111" t="s">
        <v>521</v>
      </c>
      <c r="B1877" s="125">
        <v>205</v>
      </c>
      <c r="C1877" s="159"/>
      <c r="D1877" s="125">
        <v>2531</v>
      </c>
      <c r="E1877" s="125">
        <v>66.60526315789474</v>
      </c>
      <c r="F1877" s="126">
        <v>27.526315789473685</v>
      </c>
    </row>
    <row r="1878" spans="1:6" s="132" customFormat="1" ht="12.75">
      <c r="A1878" s="111" t="s">
        <v>522</v>
      </c>
      <c r="B1878" s="125">
        <v>205</v>
      </c>
      <c r="C1878" s="159"/>
      <c r="D1878" s="125">
        <v>842</v>
      </c>
      <c r="E1878" s="125">
        <v>46.77777777777778</v>
      </c>
      <c r="F1878" s="126">
        <v>21.11111111111111</v>
      </c>
    </row>
    <row r="1879" spans="1:6" s="132" customFormat="1" ht="12.75">
      <c r="A1879" s="111" t="s">
        <v>523</v>
      </c>
      <c r="B1879" s="125">
        <v>205</v>
      </c>
      <c r="C1879" s="159"/>
      <c r="D1879" s="125">
        <v>4060</v>
      </c>
      <c r="E1879" s="125">
        <v>106.84210526315789</v>
      </c>
      <c r="F1879" s="126">
        <v>26.94736842105263</v>
      </c>
    </row>
    <row r="1880" spans="1:6" s="132" customFormat="1" ht="12.75">
      <c r="A1880" s="111" t="s">
        <v>524</v>
      </c>
      <c r="B1880" s="125">
        <v>205</v>
      </c>
      <c r="C1880" s="159"/>
      <c r="D1880" s="125">
        <v>0</v>
      </c>
      <c r="E1880" s="125">
        <v>0</v>
      </c>
      <c r="F1880" s="126">
        <v>0</v>
      </c>
    </row>
    <row r="1881" spans="1:6" s="132" customFormat="1" ht="12.75">
      <c r="A1881" s="111" t="s">
        <v>525</v>
      </c>
      <c r="B1881" s="125">
        <v>205</v>
      </c>
      <c r="C1881" s="159"/>
      <c r="D1881" s="125">
        <v>1085</v>
      </c>
      <c r="E1881" s="125">
        <v>29.324324324324323</v>
      </c>
      <c r="F1881" s="126">
        <v>23</v>
      </c>
    </row>
    <row r="1882" spans="1:6" s="132" customFormat="1" ht="12.75">
      <c r="A1882" s="111" t="s">
        <v>686</v>
      </c>
      <c r="B1882" s="125">
        <v>205</v>
      </c>
      <c r="C1882" s="159"/>
      <c r="D1882" s="125">
        <v>226</v>
      </c>
      <c r="E1882" s="125">
        <v>226</v>
      </c>
      <c r="F1882" s="126">
        <v>32</v>
      </c>
    </row>
    <row r="1883" spans="1:6" s="132" customFormat="1" ht="12.75">
      <c r="A1883" s="111" t="s">
        <v>526</v>
      </c>
      <c r="B1883" s="125">
        <v>205</v>
      </c>
      <c r="C1883" s="159"/>
      <c r="D1883" s="125">
        <v>4322</v>
      </c>
      <c r="E1883" s="125">
        <v>113.73684210526316</v>
      </c>
      <c r="F1883" s="126">
        <v>27.5</v>
      </c>
    </row>
    <row r="1884" spans="1:6" s="132" customFormat="1" ht="12.75">
      <c r="A1884" s="111" t="s">
        <v>527</v>
      </c>
      <c r="B1884" s="125">
        <v>205</v>
      </c>
      <c r="C1884" s="159"/>
      <c r="D1884" s="125">
        <v>1233</v>
      </c>
      <c r="E1884" s="125">
        <v>64.89473684210526</v>
      </c>
      <c r="F1884" s="126">
        <v>20</v>
      </c>
    </row>
    <row r="1885" spans="1:6" s="132" customFormat="1" ht="12.75">
      <c r="A1885" s="111" t="s">
        <v>528</v>
      </c>
      <c r="B1885" s="125">
        <v>205</v>
      </c>
      <c r="C1885" s="159"/>
      <c r="D1885" s="125">
        <v>3842</v>
      </c>
      <c r="E1885" s="125">
        <v>72.49056603773585</v>
      </c>
      <c r="F1885" s="126">
        <v>18.41509433962264</v>
      </c>
    </row>
    <row r="1886" spans="1:6" s="132" customFormat="1" ht="12.75">
      <c r="A1886" s="111" t="s">
        <v>529</v>
      </c>
      <c r="B1886" s="125">
        <v>205</v>
      </c>
      <c r="C1886" s="159"/>
      <c r="D1886" s="125">
        <v>3114</v>
      </c>
      <c r="E1886" s="125">
        <v>59.88461538461539</v>
      </c>
      <c r="F1886" s="126">
        <v>18.75</v>
      </c>
    </row>
    <row r="1887" spans="1:6" s="132" customFormat="1" ht="12.75">
      <c r="A1887" s="111" t="s">
        <v>530</v>
      </c>
      <c r="B1887" s="125">
        <v>205</v>
      </c>
      <c r="C1887" s="159"/>
      <c r="D1887" s="125">
        <v>3255</v>
      </c>
      <c r="E1887" s="125">
        <v>61.41509433962264</v>
      </c>
      <c r="F1887" s="126">
        <v>18.849056603773583</v>
      </c>
    </row>
    <row r="1888" spans="1:6" s="132" customFormat="1" ht="12.75">
      <c r="A1888" s="111" t="s">
        <v>531</v>
      </c>
      <c r="B1888" s="125">
        <v>205</v>
      </c>
      <c r="C1888" s="159"/>
      <c r="D1888" s="125">
        <v>3466</v>
      </c>
      <c r="E1888" s="125">
        <v>65.39622641509433</v>
      </c>
      <c r="F1888" s="126">
        <v>18.849056603773583</v>
      </c>
    </row>
    <row r="1889" spans="1:6" s="132" customFormat="1" ht="12.75">
      <c r="A1889" s="111" t="s">
        <v>532</v>
      </c>
      <c r="B1889" s="125">
        <v>205</v>
      </c>
      <c r="C1889" s="159"/>
      <c r="D1889" s="125">
        <v>2250</v>
      </c>
      <c r="E1889" s="125">
        <v>42.45283018867924</v>
      </c>
      <c r="F1889" s="126">
        <v>18.735849056603772</v>
      </c>
    </row>
    <row r="1890" spans="1:6" s="132" customFormat="1" ht="12.75">
      <c r="A1890" s="111" t="s">
        <v>533</v>
      </c>
      <c r="B1890" s="125">
        <v>205</v>
      </c>
      <c r="C1890" s="159"/>
      <c r="D1890" s="125">
        <v>2926</v>
      </c>
      <c r="E1890" s="125">
        <v>55.20754716981132</v>
      </c>
      <c r="F1890" s="126">
        <v>18.849056603773583</v>
      </c>
    </row>
    <row r="1891" spans="1:6" s="132" customFormat="1" ht="12.75">
      <c r="A1891" s="111" t="s">
        <v>534</v>
      </c>
      <c r="B1891" s="125">
        <v>205</v>
      </c>
      <c r="C1891" s="159"/>
      <c r="D1891" s="125">
        <v>3070</v>
      </c>
      <c r="E1891" s="125">
        <v>3070</v>
      </c>
      <c r="F1891" s="126">
        <v>1995</v>
      </c>
    </row>
    <row r="1892" spans="1:6" s="132" customFormat="1" ht="12.75">
      <c r="A1892" s="111" t="s">
        <v>535</v>
      </c>
      <c r="B1892" s="125">
        <v>205</v>
      </c>
      <c r="C1892" s="159"/>
      <c r="D1892" s="125">
        <v>5686</v>
      </c>
      <c r="E1892" s="125">
        <v>5686</v>
      </c>
      <c r="F1892" s="126">
        <v>1995</v>
      </c>
    </row>
    <row r="1893" spans="1:6" s="132" customFormat="1" ht="12.75">
      <c r="A1893" s="110" t="s">
        <v>536</v>
      </c>
      <c r="B1893" s="341">
        <v>205</v>
      </c>
      <c r="C1893" s="340"/>
      <c r="D1893" s="341">
        <v>1982</v>
      </c>
      <c r="E1893" s="341">
        <v>991</v>
      </c>
      <c r="F1893" s="342">
        <v>199.5</v>
      </c>
    </row>
    <row r="1894" spans="1:6" s="132" customFormat="1" ht="12.75">
      <c r="A1894" s="113" t="s">
        <v>537</v>
      </c>
      <c r="B1894" s="341"/>
      <c r="C1894" s="340"/>
      <c r="D1894" s="341"/>
      <c r="E1894" s="341"/>
      <c r="F1894" s="342"/>
    </row>
    <row r="1895" spans="1:6" s="132" customFormat="1" ht="12.75">
      <c r="A1895" s="111" t="s">
        <v>538</v>
      </c>
      <c r="B1895" s="125">
        <v>205</v>
      </c>
      <c r="C1895" s="159"/>
      <c r="D1895" s="125">
        <v>1612</v>
      </c>
      <c r="E1895" s="125">
        <v>1612</v>
      </c>
      <c r="F1895" s="126">
        <v>529</v>
      </c>
    </row>
    <row r="1896" spans="1:6" s="132" customFormat="1" ht="12.75">
      <c r="A1896" s="111" t="s">
        <v>539</v>
      </c>
      <c r="B1896" s="125">
        <v>205</v>
      </c>
      <c r="C1896" s="159"/>
      <c r="D1896" s="125">
        <v>1948</v>
      </c>
      <c r="E1896" s="125">
        <v>1948</v>
      </c>
      <c r="F1896" s="126">
        <v>432</v>
      </c>
    </row>
    <row r="1897" spans="1:6" s="132" customFormat="1" ht="12.75">
      <c r="A1897" s="111" t="s">
        <v>540</v>
      </c>
      <c r="B1897" s="125">
        <v>205</v>
      </c>
      <c r="C1897" s="159"/>
      <c r="D1897" s="125">
        <v>0</v>
      </c>
      <c r="E1897" s="125">
        <v>0</v>
      </c>
      <c r="F1897" s="126">
        <v>0</v>
      </c>
    </row>
    <row r="1898" spans="1:6" s="132" customFormat="1" ht="12.75">
      <c r="A1898" s="111" t="s">
        <v>541</v>
      </c>
      <c r="B1898" s="125">
        <v>205</v>
      </c>
      <c r="C1898" s="159"/>
      <c r="D1898" s="125">
        <v>0</v>
      </c>
      <c r="E1898" s="125">
        <v>0</v>
      </c>
      <c r="F1898" s="126">
        <v>0</v>
      </c>
    </row>
    <row r="1899" spans="1:6" s="132" customFormat="1" ht="12.75">
      <c r="A1899" s="110" t="s">
        <v>542</v>
      </c>
      <c r="B1899" s="341">
        <v>205</v>
      </c>
      <c r="C1899" s="340"/>
      <c r="D1899" s="341">
        <v>3531</v>
      </c>
      <c r="E1899" s="341">
        <v>185.8421052631579</v>
      </c>
      <c r="F1899" s="342">
        <v>36.68421052631579</v>
      </c>
    </row>
    <row r="1900" spans="1:6" s="132" customFormat="1" ht="12.75">
      <c r="A1900" s="112" t="s">
        <v>543</v>
      </c>
      <c r="B1900" s="341"/>
      <c r="C1900" s="340"/>
      <c r="D1900" s="341"/>
      <c r="E1900" s="341"/>
      <c r="F1900" s="342"/>
    </row>
    <row r="1901" spans="1:6" s="132" customFormat="1" ht="12.75">
      <c r="A1901" s="112" t="s">
        <v>544</v>
      </c>
      <c r="B1901" s="341"/>
      <c r="C1901" s="340"/>
      <c r="D1901" s="341"/>
      <c r="E1901" s="341"/>
      <c r="F1901" s="342"/>
    </row>
    <row r="1902" spans="1:6" s="132" customFormat="1" ht="12.75">
      <c r="A1902" s="112" t="s">
        <v>545</v>
      </c>
      <c r="B1902" s="341"/>
      <c r="C1902" s="340"/>
      <c r="D1902" s="341"/>
      <c r="E1902" s="341"/>
      <c r="F1902" s="342"/>
    </row>
    <row r="1903" spans="1:6" s="132" customFormat="1" ht="12.75">
      <c r="A1903" s="112" t="s">
        <v>546</v>
      </c>
      <c r="B1903" s="341"/>
      <c r="C1903" s="340"/>
      <c r="D1903" s="341"/>
      <c r="E1903" s="341"/>
      <c r="F1903" s="342"/>
    </row>
    <row r="1904" spans="1:6" s="132" customFormat="1" ht="12.75">
      <c r="A1904" s="112" t="s">
        <v>547</v>
      </c>
      <c r="B1904" s="341"/>
      <c r="C1904" s="340"/>
      <c r="D1904" s="341"/>
      <c r="E1904" s="341"/>
      <c r="F1904" s="342"/>
    </row>
    <row r="1905" spans="1:6" s="132" customFormat="1" ht="12.75">
      <c r="A1905" s="113" t="s">
        <v>548</v>
      </c>
      <c r="B1905" s="341"/>
      <c r="C1905" s="340"/>
      <c r="D1905" s="341"/>
      <c r="E1905" s="341"/>
      <c r="F1905" s="342"/>
    </row>
    <row r="1906" spans="1:6" s="132" customFormat="1" ht="12.75">
      <c r="A1906" s="111" t="s">
        <v>549</v>
      </c>
      <c r="B1906" s="125">
        <v>205</v>
      </c>
      <c r="C1906" s="159"/>
      <c r="D1906" s="125">
        <v>1298</v>
      </c>
      <c r="E1906" s="125">
        <v>76.3529411764706</v>
      </c>
      <c r="F1906" s="126">
        <v>23.764705882352942</v>
      </c>
    </row>
    <row r="1907" spans="1:6" s="132" customFormat="1" ht="12.75">
      <c r="A1907" s="111" t="s">
        <v>550</v>
      </c>
      <c r="B1907" s="125">
        <v>205</v>
      </c>
      <c r="C1907" s="159"/>
      <c r="D1907" s="125">
        <v>1275</v>
      </c>
      <c r="E1907" s="125">
        <v>60.714285714285715</v>
      </c>
      <c r="F1907" s="126">
        <v>19.61904761904762</v>
      </c>
    </row>
    <row r="1908" spans="1:6" s="132" customFormat="1" ht="12.75">
      <c r="A1908" s="111" t="s">
        <v>551</v>
      </c>
      <c r="B1908" s="125">
        <v>205</v>
      </c>
      <c r="C1908" s="159"/>
      <c r="D1908" s="125">
        <v>1902</v>
      </c>
      <c r="E1908" s="125">
        <v>1902</v>
      </c>
      <c r="F1908" s="126">
        <v>626</v>
      </c>
    </row>
    <row r="1909" spans="1:6" s="132" customFormat="1" ht="12.75">
      <c r="A1909" s="110" t="s">
        <v>552</v>
      </c>
      <c r="B1909" s="341">
        <v>205</v>
      </c>
      <c r="C1909" s="340"/>
      <c r="D1909" s="341">
        <v>4120</v>
      </c>
      <c r="E1909" s="341">
        <v>42.916666666666664</v>
      </c>
      <c r="F1909" s="342">
        <v>25.65625</v>
      </c>
    </row>
    <row r="1910" spans="1:6" s="132" customFormat="1" ht="12.75">
      <c r="A1910" s="113" t="s">
        <v>553</v>
      </c>
      <c r="B1910" s="341"/>
      <c r="C1910" s="340"/>
      <c r="D1910" s="341"/>
      <c r="E1910" s="341"/>
      <c r="F1910" s="342"/>
    </row>
    <row r="1911" spans="1:6" s="132" customFormat="1" ht="12.75">
      <c r="A1911" s="110" t="s">
        <v>554</v>
      </c>
      <c r="B1911" s="333">
        <v>205</v>
      </c>
      <c r="C1911" s="340"/>
      <c r="D1911" s="341">
        <v>1983</v>
      </c>
      <c r="E1911" s="341">
        <v>1049.4</v>
      </c>
      <c r="F1911" s="342">
        <v>420.2</v>
      </c>
    </row>
    <row r="1912" spans="1:6" s="132" customFormat="1" ht="12.75">
      <c r="A1912" s="112" t="s">
        <v>555</v>
      </c>
      <c r="B1912" s="333"/>
      <c r="C1912" s="340"/>
      <c r="D1912" s="341"/>
      <c r="E1912" s="341"/>
      <c r="F1912" s="342"/>
    </row>
    <row r="1913" spans="1:6" s="132" customFormat="1" ht="12.75">
      <c r="A1913" s="112" t="s">
        <v>556</v>
      </c>
      <c r="B1913" s="333"/>
      <c r="C1913" s="340"/>
      <c r="D1913" s="341"/>
      <c r="E1913" s="341"/>
      <c r="F1913" s="342"/>
    </row>
    <row r="1914" spans="1:6" s="132" customFormat="1" ht="12.75">
      <c r="A1914" s="112" t="s">
        <v>557</v>
      </c>
      <c r="B1914" s="333"/>
      <c r="C1914" s="340"/>
      <c r="D1914" s="341"/>
      <c r="E1914" s="341"/>
      <c r="F1914" s="342"/>
    </row>
    <row r="1915" spans="1:6" s="132" customFormat="1" ht="12.75">
      <c r="A1915" s="112" t="s">
        <v>558</v>
      </c>
      <c r="B1915" s="333"/>
      <c r="C1915" s="340"/>
      <c r="D1915" s="341"/>
      <c r="E1915" s="341"/>
      <c r="F1915" s="342"/>
    </row>
    <row r="1916" spans="1:6" s="132" customFormat="1" ht="12.75">
      <c r="A1916" s="112" t="s">
        <v>559</v>
      </c>
      <c r="B1916" s="333"/>
      <c r="C1916" s="340"/>
      <c r="D1916" s="341"/>
      <c r="E1916" s="341"/>
      <c r="F1916" s="342"/>
    </row>
    <row r="1917" spans="1:6" s="132" customFormat="1" ht="12.75">
      <c r="A1917" s="112" t="s">
        <v>560</v>
      </c>
      <c r="B1917" s="333"/>
      <c r="C1917" s="340"/>
      <c r="D1917" s="341"/>
      <c r="E1917" s="341"/>
      <c r="F1917" s="342"/>
    </row>
    <row r="1918" spans="1:6" s="132" customFormat="1" ht="12.75">
      <c r="A1918" s="112" t="s">
        <v>561</v>
      </c>
      <c r="B1918" s="333"/>
      <c r="C1918" s="340"/>
      <c r="D1918" s="341"/>
      <c r="E1918" s="341"/>
      <c r="F1918" s="342"/>
    </row>
    <row r="1919" spans="1:6" s="132" customFormat="1" ht="12.75">
      <c r="A1919" s="112" t="s">
        <v>562</v>
      </c>
      <c r="B1919" s="333"/>
      <c r="C1919" s="340"/>
      <c r="D1919" s="341"/>
      <c r="E1919" s="341"/>
      <c r="F1919" s="342"/>
    </row>
    <row r="1920" spans="1:6" s="132" customFormat="1" ht="12.75">
      <c r="A1920" s="113" t="s">
        <v>563</v>
      </c>
      <c r="B1920" s="333"/>
      <c r="C1920" s="340"/>
      <c r="D1920" s="341"/>
      <c r="E1920" s="341"/>
      <c r="F1920" s="342"/>
    </row>
    <row r="1921" spans="1:6" s="132" customFormat="1" ht="12.75">
      <c r="A1921" s="110" t="s">
        <v>564</v>
      </c>
      <c r="B1921" s="341">
        <v>205</v>
      </c>
      <c r="C1921" s="340"/>
      <c r="D1921" s="341">
        <v>5579</v>
      </c>
      <c r="E1921" s="341">
        <v>4596.5</v>
      </c>
      <c r="F1921" s="342">
        <v>1119</v>
      </c>
    </row>
    <row r="1922" spans="1:6" s="132" customFormat="1" ht="12.75">
      <c r="A1922" s="112" t="s">
        <v>565</v>
      </c>
      <c r="B1922" s="341"/>
      <c r="C1922" s="340"/>
      <c r="D1922" s="341"/>
      <c r="E1922" s="341"/>
      <c r="F1922" s="342"/>
    </row>
    <row r="1923" spans="1:6" s="132" customFormat="1" ht="12.75">
      <c r="A1923" s="113" t="s">
        <v>566</v>
      </c>
      <c r="B1923" s="341"/>
      <c r="C1923" s="340"/>
      <c r="D1923" s="341"/>
      <c r="E1923" s="341"/>
      <c r="F1923" s="342"/>
    </row>
    <row r="1924" spans="1:6" s="132" customFormat="1" ht="12.75">
      <c r="A1924" s="110" t="s">
        <v>567</v>
      </c>
      <c r="B1924" s="341">
        <v>205</v>
      </c>
      <c r="C1924" s="340"/>
      <c r="D1924" s="341">
        <v>3339</v>
      </c>
      <c r="E1924" s="341">
        <v>866.2666666666667</v>
      </c>
      <c r="F1924" s="342">
        <v>322.66666666666663</v>
      </c>
    </row>
    <row r="1925" spans="1:6" s="132" customFormat="1" ht="12.75">
      <c r="A1925" s="112" t="s">
        <v>568</v>
      </c>
      <c r="B1925" s="341"/>
      <c r="C1925" s="340"/>
      <c r="D1925" s="341"/>
      <c r="E1925" s="341"/>
      <c r="F1925" s="342"/>
    </row>
    <row r="1926" spans="1:6" s="132" customFormat="1" ht="12.75">
      <c r="A1926" s="112" t="s">
        <v>569</v>
      </c>
      <c r="B1926" s="341"/>
      <c r="C1926" s="340"/>
      <c r="D1926" s="341"/>
      <c r="E1926" s="341"/>
      <c r="F1926" s="342"/>
    </row>
    <row r="1927" spans="1:6" s="132" customFormat="1" ht="12.75">
      <c r="A1927" s="113" t="s">
        <v>570</v>
      </c>
      <c r="B1927" s="341"/>
      <c r="C1927" s="340"/>
      <c r="D1927" s="341"/>
      <c r="E1927" s="341"/>
      <c r="F1927" s="342"/>
    </row>
    <row r="1928" spans="1:6" s="132" customFormat="1" ht="12.75">
      <c r="A1928" s="111" t="s">
        <v>571</v>
      </c>
      <c r="B1928" s="125">
        <v>205</v>
      </c>
      <c r="C1928" s="159"/>
      <c r="D1928" s="125">
        <v>1576</v>
      </c>
      <c r="E1928" s="125">
        <v>315.2</v>
      </c>
      <c r="F1928" s="126">
        <v>55.6</v>
      </c>
    </row>
    <row r="1929" spans="1:6" s="132" customFormat="1" ht="12.75">
      <c r="A1929" s="110" t="s">
        <v>572</v>
      </c>
      <c r="B1929" s="333">
        <v>205</v>
      </c>
      <c r="C1929" s="340"/>
      <c r="D1929" s="341">
        <v>3934</v>
      </c>
      <c r="E1929" s="341">
        <v>164.2051282051282</v>
      </c>
      <c r="F1929" s="342">
        <v>81.8974358974359</v>
      </c>
    </row>
    <row r="1930" spans="1:6" s="132" customFormat="1" ht="12.75">
      <c r="A1930" s="112" t="s">
        <v>573</v>
      </c>
      <c r="B1930" s="333"/>
      <c r="C1930" s="340"/>
      <c r="D1930" s="341"/>
      <c r="E1930" s="341"/>
      <c r="F1930" s="342"/>
    </row>
    <row r="1931" spans="1:6" s="132" customFormat="1" ht="12.75">
      <c r="A1931" s="112" t="s">
        <v>574</v>
      </c>
      <c r="B1931" s="333"/>
      <c r="C1931" s="340"/>
      <c r="D1931" s="341"/>
      <c r="E1931" s="341"/>
      <c r="F1931" s="342"/>
    </row>
    <row r="1932" spans="1:6" s="132" customFormat="1" ht="12.75">
      <c r="A1932" s="112" t="s">
        <v>575</v>
      </c>
      <c r="B1932" s="333"/>
      <c r="C1932" s="340"/>
      <c r="D1932" s="341"/>
      <c r="E1932" s="341"/>
      <c r="F1932" s="342"/>
    </row>
    <row r="1933" spans="1:6" s="132" customFormat="1" ht="12.75">
      <c r="A1933" s="112" t="s">
        <v>576</v>
      </c>
      <c r="B1933" s="333"/>
      <c r="C1933" s="340"/>
      <c r="D1933" s="341"/>
      <c r="E1933" s="341"/>
      <c r="F1933" s="342"/>
    </row>
    <row r="1934" spans="1:6" s="132" customFormat="1" ht="12.75">
      <c r="A1934" s="112" t="s">
        <v>577</v>
      </c>
      <c r="B1934" s="333"/>
      <c r="C1934" s="340"/>
      <c r="D1934" s="341"/>
      <c r="E1934" s="341"/>
      <c r="F1934" s="342"/>
    </row>
    <row r="1935" spans="1:6" s="132" customFormat="1" ht="12.75">
      <c r="A1935" s="112" t="s">
        <v>578</v>
      </c>
      <c r="B1935" s="333"/>
      <c r="C1935" s="340"/>
      <c r="D1935" s="341"/>
      <c r="E1935" s="341"/>
      <c r="F1935" s="342"/>
    </row>
    <row r="1936" spans="1:6" s="132" customFormat="1" ht="12.75">
      <c r="A1936" s="112" t="s">
        <v>579</v>
      </c>
      <c r="B1936" s="333"/>
      <c r="C1936" s="340"/>
      <c r="D1936" s="341"/>
      <c r="E1936" s="341"/>
      <c r="F1936" s="342"/>
    </row>
    <row r="1937" spans="1:6" s="132" customFormat="1" ht="12.75">
      <c r="A1937" s="112" t="s">
        <v>580</v>
      </c>
      <c r="B1937" s="333"/>
      <c r="C1937" s="340"/>
      <c r="D1937" s="341"/>
      <c r="E1937" s="341"/>
      <c r="F1937" s="342"/>
    </row>
    <row r="1938" spans="1:6" s="132" customFormat="1" ht="12.75">
      <c r="A1938" s="112" t="s">
        <v>581</v>
      </c>
      <c r="B1938" s="333"/>
      <c r="C1938" s="340"/>
      <c r="D1938" s="341"/>
      <c r="E1938" s="341"/>
      <c r="F1938" s="342"/>
    </row>
    <row r="1939" spans="1:6" s="132" customFormat="1" ht="12.75">
      <c r="A1939" s="112" t="s">
        <v>582</v>
      </c>
      <c r="B1939" s="333"/>
      <c r="C1939" s="340"/>
      <c r="D1939" s="341"/>
      <c r="E1939" s="341"/>
      <c r="F1939" s="342"/>
    </row>
    <row r="1940" spans="1:6" s="132" customFormat="1" ht="12.75">
      <c r="A1940" s="112" t="s">
        <v>583</v>
      </c>
      <c r="B1940" s="333"/>
      <c r="C1940" s="340"/>
      <c r="D1940" s="341"/>
      <c r="E1940" s="341"/>
      <c r="F1940" s="342"/>
    </row>
    <row r="1941" spans="1:6" s="132" customFormat="1" ht="12.75">
      <c r="A1941" s="112" t="s">
        <v>584</v>
      </c>
      <c r="B1941" s="333"/>
      <c r="C1941" s="340"/>
      <c r="D1941" s="341"/>
      <c r="E1941" s="341"/>
      <c r="F1941" s="342"/>
    </row>
    <row r="1942" spans="1:6" s="132" customFormat="1" ht="12.75">
      <c r="A1942" s="112" t="s">
        <v>585</v>
      </c>
      <c r="B1942" s="333"/>
      <c r="C1942" s="340"/>
      <c r="D1942" s="341"/>
      <c r="E1942" s="341"/>
      <c r="F1942" s="342"/>
    </row>
    <row r="1943" spans="1:6" s="132" customFormat="1" ht="12.75">
      <c r="A1943" s="112" t="s">
        <v>586</v>
      </c>
      <c r="B1943" s="333"/>
      <c r="C1943" s="340"/>
      <c r="D1943" s="341"/>
      <c r="E1943" s="341"/>
      <c r="F1943" s="342"/>
    </row>
    <row r="1944" spans="1:6" s="132" customFormat="1" ht="12.75">
      <c r="A1944" s="112" t="s">
        <v>587</v>
      </c>
      <c r="B1944" s="333"/>
      <c r="C1944" s="340"/>
      <c r="D1944" s="341"/>
      <c r="E1944" s="341"/>
      <c r="F1944" s="342"/>
    </row>
    <row r="1945" spans="1:6" s="132" customFormat="1" ht="12.75">
      <c r="A1945" s="112" t="s">
        <v>588</v>
      </c>
      <c r="B1945" s="333"/>
      <c r="C1945" s="340"/>
      <c r="D1945" s="341"/>
      <c r="E1945" s="341"/>
      <c r="F1945" s="342"/>
    </row>
    <row r="1946" spans="1:6" s="132" customFormat="1" ht="12.75">
      <c r="A1946" s="112" t="s">
        <v>589</v>
      </c>
      <c r="B1946" s="333"/>
      <c r="C1946" s="340"/>
      <c r="D1946" s="341"/>
      <c r="E1946" s="341"/>
      <c r="F1946" s="342"/>
    </row>
    <row r="1947" spans="1:6" s="132" customFormat="1" ht="12.75">
      <c r="A1947" s="112" t="s">
        <v>590</v>
      </c>
      <c r="B1947" s="333"/>
      <c r="C1947" s="340"/>
      <c r="D1947" s="341"/>
      <c r="E1947" s="341"/>
      <c r="F1947" s="342"/>
    </row>
    <row r="1948" spans="1:6" s="132" customFormat="1" ht="12.75">
      <c r="A1948" s="112" t="s">
        <v>591</v>
      </c>
      <c r="B1948" s="333"/>
      <c r="C1948" s="340"/>
      <c r="D1948" s="341"/>
      <c r="E1948" s="341"/>
      <c r="F1948" s="342"/>
    </row>
    <row r="1949" spans="1:6" s="132" customFormat="1" ht="12.75">
      <c r="A1949" s="112" t="s">
        <v>592</v>
      </c>
      <c r="B1949" s="333"/>
      <c r="C1949" s="340"/>
      <c r="D1949" s="341"/>
      <c r="E1949" s="341"/>
      <c r="F1949" s="342"/>
    </row>
    <row r="1950" spans="1:6" s="132" customFormat="1" ht="12.75">
      <c r="A1950" s="112" t="s">
        <v>593</v>
      </c>
      <c r="B1950" s="333"/>
      <c r="C1950" s="340"/>
      <c r="D1950" s="341"/>
      <c r="E1950" s="341"/>
      <c r="F1950" s="342"/>
    </row>
    <row r="1951" spans="1:6" s="132" customFormat="1" ht="12.75">
      <c r="A1951" s="112" t="s">
        <v>594</v>
      </c>
      <c r="B1951" s="333"/>
      <c r="C1951" s="340"/>
      <c r="D1951" s="341"/>
      <c r="E1951" s="341"/>
      <c r="F1951" s="342"/>
    </row>
    <row r="1952" spans="1:6" s="132" customFormat="1" ht="12.75">
      <c r="A1952" s="112" t="s">
        <v>595</v>
      </c>
      <c r="B1952" s="333"/>
      <c r="C1952" s="340"/>
      <c r="D1952" s="341"/>
      <c r="E1952" s="341"/>
      <c r="F1952" s="342"/>
    </row>
    <row r="1953" spans="1:6" s="132" customFormat="1" ht="12.75">
      <c r="A1953" s="112" t="s">
        <v>596</v>
      </c>
      <c r="B1953" s="333"/>
      <c r="C1953" s="340"/>
      <c r="D1953" s="341"/>
      <c r="E1953" s="341"/>
      <c r="F1953" s="342"/>
    </row>
    <row r="1954" spans="1:6" s="132" customFormat="1" ht="12.75">
      <c r="A1954" s="112" t="s">
        <v>597</v>
      </c>
      <c r="B1954" s="333"/>
      <c r="C1954" s="340"/>
      <c r="D1954" s="341"/>
      <c r="E1954" s="341"/>
      <c r="F1954" s="342"/>
    </row>
    <row r="1955" spans="1:6" s="132" customFormat="1" ht="12.75">
      <c r="A1955" s="112" t="s">
        <v>598</v>
      </c>
      <c r="B1955" s="333"/>
      <c r="C1955" s="340"/>
      <c r="D1955" s="341"/>
      <c r="E1955" s="341"/>
      <c r="F1955" s="342"/>
    </row>
    <row r="1956" spans="1:6" s="132" customFormat="1" ht="12.75">
      <c r="A1956" s="112" t="s">
        <v>599</v>
      </c>
      <c r="B1956" s="333"/>
      <c r="C1956" s="340"/>
      <c r="D1956" s="341"/>
      <c r="E1956" s="341"/>
      <c r="F1956" s="342"/>
    </row>
    <row r="1957" spans="1:6" s="132" customFormat="1" ht="12.75">
      <c r="A1957" s="112" t="s">
        <v>600</v>
      </c>
      <c r="B1957" s="333"/>
      <c r="C1957" s="340"/>
      <c r="D1957" s="341"/>
      <c r="E1957" s="341"/>
      <c r="F1957" s="342"/>
    </row>
    <row r="1958" spans="1:6" s="132" customFormat="1" ht="12.75">
      <c r="A1958" s="112" t="s">
        <v>601</v>
      </c>
      <c r="B1958" s="333"/>
      <c r="C1958" s="340"/>
      <c r="D1958" s="341"/>
      <c r="E1958" s="341"/>
      <c r="F1958" s="342"/>
    </row>
    <row r="1959" spans="1:6" s="132" customFormat="1" ht="12.75">
      <c r="A1959" s="112" t="s">
        <v>602</v>
      </c>
      <c r="B1959" s="333"/>
      <c r="C1959" s="340"/>
      <c r="D1959" s="341"/>
      <c r="E1959" s="341"/>
      <c r="F1959" s="342"/>
    </row>
    <row r="1960" spans="1:6" s="132" customFormat="1" ht="12.75">
      <c r="A1960" s="112" t="s">
        <v>603</v>
      </c>
      <c r="B1960" s="333"/>
      <c r="C1960" s="340"/>
      <c r="D1960" s="341"/>
      <c r="E1960" s="341"/>
      <c r="F1960" s="342"/>
    </row>
    <row r="1961" spans="1:6" s="132" customFormat="1" ht="12.75">
      <c r="A1961" s="112" t="s">
        <v>604</v>
      </c>
      <c r="B1961" s="333"/>
      <c r="C1961" s="340"/>
      <c r="D1961" s="341"/>
      <c r="E1961" s="341"/>
      <c r="F1961" s="342"/>
    </row>
    <row r="1962" spans="1:6" s="132" customFormat="1" ht="12.75">
      <c r="A1962" s="112" t="s">
        <v>605</v>
      </c>
      <c r="B1962" s="333"/>
      <c r="C1962" s="340"/>
      <c r="D1962" s="341"/>
      <c r="E1962" s="341"/>
      <c r="F1962" s="342"/>
    </row>
    <row r="1963" spans="1:6" s="132" customFormat="1" ht="12.75">
      <c r="A1963" s="112" t="s">
        <v>606</v>
      </c>
      <c r="B1963" s="333"/>
      <c r="C1963" s="340"/>
      <c r="D1963" s="341"/>
      <c r="E1963" s="341"/>
      <c r="F1963" s="342"/>
    </row>
    <row r="1964" spans="1:6" s="132" customFormat="1" ht="12.75">
      <c r="A1964" s="112" t="s">
        <v>607</v>
      </c>
      <c r="B1964" s="333"/>
      <c r="C1964" s="340"/>
      <c r="D1964" s="341"/>
      <c r="E1964" s="341"/>
      <c r="F1964" s="342"/>
    </row>
    <row r="1965" spans="1:6" s="132" customFormat="1" ht="12.75">
      <c r="A1965" s="112" t="s">
        <v>608</v>
      </c>
      <c r="B1965" s="333"/>
      <c r="C1965" s="340"/>
      <c r="D1965" s="341"/>
      <c r="E1965" s="341"/>
      <c r="F1965" s="342"/>
    </row>
    <row r="1966" spans="1:6" s="132" customFormat="1" ht="12.75">
      <c r="A1966" s="112" t="s">
        <v>609</v>
      </c>
      <c r="B1966" s="333"/>
      <c r="C1966" s="340"/>
      <c r="D1966" s="341"/>
      <c r="E1966" s="341"/>
      <c r="F1966" s="342"/>
    </row>
    <row r="1967" spans="1:6" s="132" customFormat="1" ht="12.75">
      <c r="A1967" s="112" t="s">
        <v>610</v>
      </c>
      <c r="B1967" s="333"/>
      <c r="C1967" s="340"/>
      <c r="D1967" s="341"/>
      <c r="E1967" s="341"/>
      <c r="F1967" s="342"/>
    </row>
    <row r="1968" spans="1:6" s="132" customFormat="1" ht="12.75">
      <c r="A1968" s="112" t="s">
        <v>611</v>
      </c>
      <c r="B1968" s="333"/>
      <c r="C1968" s="340"/>
      <c r="D1968" s="341"/>
      <c r="E1968" s="341"/>
      <c r="F1968" s="342"/>
    </row>
    <row r="1969" spans="1:6" s="132" customFormat="1" ht="12.75">
      <c r="A1969" s="112" t="s">
        <v>612</v>
      </c>
      <c r="B1969" s="333"/>
      <c r="C1969" s="340"/>
      <c r="D1969" s="341"/>
      <c r="E1969" s="341"/>
      <c r="F1969" s="342"/>
    </row>
    <row r="1970" spans="1:6" s="132" customFormat="1" ht="12.75">
      <c r="A1970" s="113" t="s">
        <v>613</v>
      </c>
      <c r="B1970" s="333"/>
      <c r="C1970" s="340"/>
      <c r="D1970" s="341"/>
      <c r="E1970" s="341"/>
      <c r="F1970" s="342"/>
    </row>
    <row r="1971" spans="1:6" s="132" customFormat="1" ht="12.75">
      <c r="A1971" s="111" t="s">
        <v>614</v>
      </c>
      <c r="B1971" s="125">
        <v>205</v>
      </c>
      <c r="C1971" s="159"/>
      <c r="D1971" s="125">
        <v>2727</v>
      </c>
      <c r="E1971" s="125">
        <v>2727</v>
      </c>
      <c r="F1971" s="126">
        <v>834</v>
      </c>
    </row>
    <row r="1972" spans="1:6" s="132" customFormat="1" ht="12.75">
      <c r="A1972" s="111" t="s">
        <v>615</v>
      </c>
      <c r="B1972" s="125">
        <v>205</v>
      </c>
      <c r="C1972" s="159"/>
      <c r="D1972" s="125">
        <v>4060</v>
      </c>
      <c r="E1972" s="125">
        <v>4060</v>
      </c>
      <c r="F1972" s="126">
        <v>985</v>
      </c>
    </row>
    <row r="1973" spans="1:6" s="132" customFormat="1" ht="12.75">
      <c r="A1973" s="111" t="s">
        <v>616</v>
      </c>
      <c r="B1973" s="125">
        <v>205</v>
      </c>
      <c r="C1973" s="159"/>
      <c r="D1973" s="125">
        <v>13046</v>
      </c>
      <c r="E1973" s="125">
        <v>13046</v>
      </c>
      <c r="F1973" s="126">
        <v>6276</v>
      </c>
    </row>
    <row r="1974" spans="1:6" s="132" customFormat="1" ht="12.75">
      <c r="A1974" s="111" t="s">
        <v>617</v>
      </c>
      <c r="B1974" s="125">
        <v>205</v>
      </c>
      <c r="C1974" s="159"/>
      <c r="D1974" s="125">
        <v>3754</v>
      </c>
      <c r="E1974" s="125">
        <v>3754</v>
      </c>
      <c r="F1974" s="126">
        <v>1197</v>
      </c>
    </row>
    <row r="1975" spans="1:6" s="132" customFormat="1" ht="12.75">
      <c r="A1975" s="111" t="s">
        <v>618</v>
      </c>
      <c r="B1975" s="125">
        <v>205</v>
      </c>
      <c r="C1975" s="159"/>
      <c r="D1975" s="125">
        <v>1012</v>
      </c>
      <c r="E1975" s="125">
        <v>1012</v>
      </c>
      <c r="F1975" s="126">
        <v>1140</v>
      </c>
    </row>
    <row r="1976" spans="1:6" s="132" customFormat="1" ht="12.75">
      <c r="A1976" s="111" t="s">
        <v>619</v>
      </c>
      <c r="B1976" s="125">
        <v>205</v>
      </c>
      <c r="C1976" s="159"/>
      <c r="D1976" s="125">
        <v>6389</v>
      </c>
      <c r="E1976" s="125">
        <v>3194.5</v>
      </c>
      <c r="F1976" s="126">
        <v>2230</v>
      </c>
    </row>
    <row r="1977" spans="1:6" s="132" customFormat="1" ht="12.75">
      <c r="A1977" s="111" t="s">
        <v>620</v>
      </c>
      <c r="B1977" s="125">
        <v>205</v>
      </c>
      <c r="C1977" s="159"/>
      <c r="D1977" s="125">
        <v>12106</v>
      </c>
      <c r="E1977" s="125">
        <v>12106</v>
      </c>
      <c r="F1977" s="126">
        <v>7969</v>
      </c>
    </row>
    <row r="1978" spans="1:6" s="132" customFormat="1" ht="12.75">
      <c r="A1978" s="111" t="s">
        <v>621</v>
      </c>
      <c r="B1978" s="125">
        <v>205</v>
      </c>
      <c r="C1978" s="159"/>
      <c r="D1978" s="125">
        <v>4128</v>
      </c>
      <c r="E1978" s="125">
        <v>4128</v>
      </c>
      <c r="F1978" s="126">
        <v>1076</v>
      </c>
    </row>
    <row r="1979" spans="1:6" s="132" customFormat="1" ht="12.75">
      <c r="A1979" s="111" t="s">
        <v>622</v>
      </c>
      <c r="B1979" s="125">
        <v>205</v>
      </c>
      <c r="C1979" s="159"/>
      <c r="D1979" s="125">
        <v>15944</v>
      </c>
      <c r="E1979" s="125">
        <v>15944</v>
      </c>
      <c r="F1979" s="126">
        <v>4473</v>
      </c>
    </row>
    <row r="1980" spans="1:6" s="132" customFormat="1" ht="12.75">
      <c r="A1980" s="111" t="s">
        <v>623</v>
      </c>
      <c r="B1980" s="125">
        <v>205</v>
      </c>
      <c r="C1980" s="159"/>
      <c r="D1980" s="125">
        <v>267</v>
      </c>
      <c r="E1980" s="125">
        <v>267</v>
      </c>
      <c r="F1980" s="126">
        <v>0</v>
      </c>
    </row>
    <row r="1981" spans="1:6" s="132" customFormat="1" ht="12.75">
      <c r="A1981" s="111" t="s">
        <v>624</v>
      </c>
      <c r="B1981" s="125">
        <v>205</v>
      </c>
      <c r="C1981" s="159"/>
      <c r="D1981" s="125">
        <v>5602</v>
      </c>
      <c r="E1981" s="125">
        <v>5602</v>
      </c>
      <c r="F1981" s="126">
        <v>2418</v>
      </c>
    </row>
    <row r="1982" spans="1:6" s="132" customFormat="1" ht="12.75">
      <c r="A1982" s="111" t="s">
        <v>625</v>
      </c>
      <c r="B1982" s="125">
        <v>205</v>
      </c>
      <c r="C1982" s="159"/>
      <c r="D1982" s="125">
        <v>2456</v>
      </c>
      <c r="E1982" s="125">
        <v>2456</v>
      </c>
      <c r="F1982" s="126">
        <v>944</v>
      </c>
    </row>
    <row r="1983" spans="1:6" s="132" customFormat="1" ht="12.75">
      <c r="A1983" s="110" t="s">
        <v>626</v>
      </c>
      <c r="B1983" s="341">
        <v>205</v>
      </c>
      <c r="C1983" s="340"/>
      <c r="D1983" s="341">
        <v>3441</v>
      </c>
      <c r="E1983" s="341">
        <v>860.25</v>
      </c>
      <c r="F1983" s="342">
        <v>255.25</v>
      </c>
    </row>
    <row r="1984" spans="1:6" s="132" customFormat="1" ht="12.75">
      <c r="A1984" s="112" t="s">
        <v>627</v>
      </c>
      <c r="B1984" s="341"/>
      <c r="C1984" s="340"/>
      <c r="D1984" s="340"/>
      <c r="E1984" s="341"/>
      <c r="F1984" s="342"/>
    </row>
    <row r="1985" spans="1:6" s="132" customFormat="1" ht="12.75">
      <c r="A1985" s="112" t="s">
        <v>628</v>
      </c>
      <c r="B1985" s="341"/>
      <c r="C1985" s="340"/>
      <c r="D1985" s="340"/>
      <c r="E1985" s="341"/>
      <c r="F1985" s="342"/>
    </row>
    <row r="1986" spans="1:6" s="132" customFormat="1" ht="12.75">
      <c r="A1986" s="112" t="s">
        <v>629</v>
      </c>
      <c r="B1986" s="341"/>
      <c r="C1986" s="340"/>
      <c r="D1986" s="340"/>
      <c r="E1986" s="341"/>
      <c r="F1986" s="342"/>
    </row>
    <row r="1987" spans="1:6" s="132" customFormat="1" ht="12.75">
      <c r="A1987" s="113" t="s">
        <v>630</v>
      </c>
      <c r="B1987" s="341"/>
      <c r="C1987" s="340"/>
      <c r="D1987" s="340"/>
      <c r="E1987" s="341"/>
      <c r="F1987" s="342"/>
    </row>
    <row r="1988" spans="1:6" s="132" customFormat="1" ht="12.75">
      <c r="A1988" s="111" t="s">
        <v>631</v>
      </c>
      <c r="B1988" s="125">
        <v>205</v>
      </c>
      <c r="C1988" s="159"/>
      <c r="D1988" s="125">
        <v>529</v>
      </c>
      <c r="E1988" s="125">
        <v>264.5</v>
      </c>
      <c r="F1988" s="126">
        <v>70</v>
      </c>
    </row>
    <row r="1989" spans="1:6" s="132" customFormat="1" ht="12.75">
      <c r="A1989" s="111" t="s">
        <v>632</v>
      </c>
      <c r="B1989" s="125">
        <v>205</v>
      </c>
      <c r="C1989" s="159"/>
      <c r="D1989" s="125">
        <v>0</v>
      </c>
      <c r="E1989" s="125">
        <v>0</v>
      </c>
      <c r="F1989" s="126">
        <v>49</v>
      </c>
    </row>
    <row r="1990" spans="1:6" s="132" customFormat="1" ht="12.75">
      <c r="A1990" s="111" t="s">
        <v>633</v>
      </c>
      <c r="B1990" s="125">
        <v>205</v>
      </c>
      <c r="C1990" s="159"/>
      <c r="D1990" s="125">
        <v>2805</v>
      </c>
      <c r="E1990" s="125">
        <v>82.5</v>
      </c>
      <c r="F1990" s="126">
        <v>28.941176470588236</v>
      </c>
    </row>
    <row r="1991" spans="1:6" s="132" customFormat="1" ht="12.75">
      <c r="A1991" s="111" t="s">
        <v>634</v>
      </c>
      <c r="B1991" s="125">
        <v>205</v>
      </c>
      <c r="C1991" s="159"/>
      <c r="D1991" s="125">
        <v>939</v>
      </c>
      <c r="E1991" s="125">
        <v>939</v>
      </c>
      <c r="F1991" s="126">
        <v>0</v>
      </c>
    </row>
    <row r="1992" spans="1:6" s="132" customFormat="1" ht="12.75">
      <c r="A1992" s="111" t="s">
        <v>635</v>
      </c>
      <c r="B1992" s="125">
        <v>205</v>
      </c>
      <c r="C1992" s="159"/>
      <c r="D1992" s="125">
        <v>9124</v>
      </c>
      <c r="E1992" s="125">
        <v>9124</v>
      </c>
      <c r="F1992" s="126">
        <v>3478</v>
      </c>
    </row>
    <row r="1993" spans="1:6" s="132" customFormat="1" ht="12.75">
      <c r="A1993" s="111" t="s">
        <v>636</v>
      </c>
      <c r="B1993" s="125">
        <v>205</v>
      </c>
      <c r="C1993" s="159"/>
      <c r="D1993" s="125">
        <v>5263</v>
      </c>
      <c r="E1993" s="125">
        <v>5263</v>
      </c>
      <c r="F1993" s="126">
        <v>4108</v>
      </c>
    </row>
    <row r="1994" spans="1:6" s="132" customFormat="1" ht="12.75">
      <c r="A1994" s="111" t="s">
        <v>637</v>
      </c>
      <c r="B1994" s="125">
        <v>205</v>
      </c>
      <c r="C1994" s="159"/>
      <c r="D1994" s="125">
        <v>533</v>
      </c>
      <c r="E1994" s="125">
        <v>533</v>
      </c>
      <c r="F1994" s="126">
        <v>591</v>
      </c>
    </row>
    <row r="1995" spans="1:6" ht="12.75">
      <c r="A1995" s="110" t="s">
        <v>638</v>
      </c>
      <c r="B1995" s="122">
        <v>205</v>
      </c>
      <c r="C1995" s="131"/>
      <c r="D1995" s="125">
        <v>21202</v>
      </c>
      <c r="E1995" s="125">
        <v>10601</v>
      </c>
      <c r="F1995" s="126">
        <v>3745.5</v>
      </c>
    </row>
    <row r="1996" spans="1:6" ht="13.5" thickBot="1">
      <c r="A1996" s="115" t="s">
        <v>639</v>
      </c>
      <c r="B1996" s="123"/>
      <c r="C1996" s="123"/>
      <c r="D1996" s="123">
        <f>SUM(D1541:D1995)</f>
        <v>1075215</v>
      </c>
      <c r="E1996" s="123">
        <f>SUM(E1541:E1995)</f>
        <v>210168.91449532227</v>
      </c>
      <c r="F1996" s="124">
        <f>SUM(F1541:F1995)</f>
        <v>81078.49691847946</v>
      </c>
    </row>
  </sheetData>
  <sheetProtection/>
  <mergeCells count="913">
    <mergeCell ref="B1604:B1605"/>
    <mergeCell ref="C1604:C1605"/>
    <mergeCell ref="D1604:D1605"/>
    <mergeCell ref="E1604:E1605"/>
    <mergeCell ref="F1604:F1605"/>
    <mergeCell ref="B1606:B1611"/>
    <mergeCell ref="C1606:C1611"/>
    <mergeCell ref="D1606:D1611"/>
    <mergeCell ref="E1606:E1611"/>
    <mergeCell ref="F1606:F1611"/>
    <mergeCell ref="B1586:B1593"/>
    <mergeCell ref="C1586:C1593"/>
    <mergeCell ref="D1586:D1593"/>
    <mergeCell ref="E1586:E1593"/>
    <mergeCell ref="F1586:F1593"/>
    <mergeCell ref="B1594:B1601"/>
    <mergeCell ref="C1594:C1601"/>
    <mergeCell ref="D1594:D1601"/>
    <mergeCell ref="E1594:E1601"/>
    <mergeCell ref="F1594:F1601"/>
    <mergeCell ref="B1559:B1569"/>
    <mergeCell ref="C1559:C1569"/>
    <mergeCell ref="D1559:D1569"/>
    <mergeCell ref="E1559:E1569"/>
    <mergeCell ref="F1559:F1569"/>
    <mergeCell ref="B1570:B1585"/>
    <mergeCell ref="C1570:C1585"/>
    <mergeCell ref="D1570:D1585"/>
    <mergeCell ref="E1570:E1585"/>
    <mergeCell ref="F1570:F1585"/>
    <mergeCell ref="B1541:B1550"/>
    <mergeCell ref="C1541:C1550"/>
    <mergeCell ref="D1541:D1550"/>
    <mergeCell ref="E1541:E1550"/>
    <mergeCell ref="F1541:F1550"/>
    <mergeCell ref="B1552:B1557"/>
    <mergeCell ref="C1552:C1557"/>
    <mergeCell ref="D1552:D1557"/>
    <mergeCell ref="E1552:E1557"/>
    <mergeCell ref="F1552:F1557"/>
    <mergeCell ref="B1126:B1133"/>
    <mergeCell ref="C1126:C1133"/>
    <mergeCell ref="D1126:D1133"/>
    <mergeCell ref="E1126:E1133"/>
    <mergeCell ref="F1126:F1133"/>
    <mergeCell ref="B1134:B1141"/>
    <mergeCell ref="C1134:C1141"/>
    <mergeCell ref="D1134:D1141"/>
    <mergeCell ref="E1134:E1141"/>
    <mergeCell ref="F1134:F1141"/>
    <mergeCell ref="B1099:B1109"/>
    <mergeCell ref="C1099:C1109"/>
    <mergeCell ref="D1099:D1109"/>
    <mergeCell ref="E1099:E1109"/>
    <mergeCell ref="F1099:F1109"/>
    <mergeCell ref="B1110:B1125"/>
    <mergeCell ref="C1110:C1125"/>
    <mergeCell ref="D1110:D1125"/>
    <mergeCell ref="E1110:E1125"/>
    <mergeCell ref="F1110:F1125"/>
    <mergeCell ref="B1081:B1090"/>
    <mergeCell ref="C1081:C1090"/>
    <mergeCell ref="D1081:D1090"/>
    <mergeCell ref="E1081:E1090"/>
    <mergeCell ref="F1081:F1090"/>
    <mergeCell ref="B1092:B1097"/>
    <mergeCell ref="C1092:C1097"/>
    <mergeCell ref="D1092:D1097"/>
    <mergeCell ref="E1092:E1097"/>
    <mergeCell ref="F1092:F1097"/>
    <mergeCell ref="B666:B673"/>
    <mergeCell ref="C666:C673"/>
    <mergeCell ref="D666:D673"/>
    <mergeCell ref="E666:E673"/>
    <mergeCell ref="F666:F673"/>
    <mergeCell ref="B674:B681"/>
    <mergeCell ref="C674:C681"/>
    <mergeCell ref="D674:D681"/>
    <mergeCell ref="E674:E681"/>
    <mergeCell ref="F674:F681"/>
    <mergeCell ref="B639:B649"/>
    <mergeCell ref="C639:C649"/>
    <mergeCell ref="D639:D649"/>
    <mergeCell ref="E639:E649"/>
    <mergeCell ref="F639:F649"/>
    <mergeCell ref="B650:B665"/>
    <mergeCell ref="C650:C665"/>
    <mergeCell ref="D650:D665"/>
    <mergeCell ref="E650:E665"/>
    <mergeCell ref="F650:F665"/>
    <mergeCell ref="B621:B630"/>
    <mergeCell ref="C621:C630"/>
    <mergeCell ref="D621:D630"/>
    <mergeCell ref="E621:E630"/>
    <mergeCell ref="F621:F630"/>
    <mergeCell ref="B632:B637"/>
    <mergeCell ref="C632:C637"/>
    <mergeCell ref="D632:D637"/>
    <mergeCell ref="E632:E637"/>
    <mergeCell ref="F632:F637"/>
    <mergeCell ref="B206:B213"/>
    <mergeCell ref="C206:C213"/>
    <mergeCell ref="D206:D213"/>
    <mergeCell ref="E206:E213"/>
    <mergeCell ref="F206:F213"/>
    <mergeCell ref="B214:B221"/>
    <mergeCell ref="C214:C221"/>
    <mergeCell ref="D214:D221"/>
    <mergeCell ref="E214:E221"/>
    <mergeCell ref="F214:F221"/>
    <mergeCell ref="B179:B189"/>
    <mergeCell ref="C179:C189"/>
    <mergeCell ref="D179:D189"/>
    <mergeCell ref="E179:E189"/>
    <mergeCell ref="F179:F189"/>
    <mergeCell ref="B190:B205"/>
    <mergeCell ref="C190:C205"/>
    <mergeCell ref="D190:D205"/>
    <mergeCell ref="E190:E205"/>
    <mergeCell ref="F190:F205"/>
    <mergeCell ref="B161:B170"/>
    <mergeCell ref="C161:C170"/>
    <mergeCell ref="D161:D170"/>
    <mergeCell ref="E161:E170"/>
    <mergeCell ref="F161:F170"/>
    <mergeCell ref="B172:B177"/>
    <mergeCell ref="C172:C177"/>
    <mergeCell ref="D172:D177"/>
    <mergeCell ref="E172:E177"/>
    <mergeCell ref="F172:F177"/>
    <mergeCell ref="A155:E155"/>
    <mergeCell ref="A128:A129"/>
    <mergeCell ref="B128:B129"/>
    <mergeCell ref="C128:C129"/>
    <mergeCell ref="D128:D129"/>
    <mergeCell ref="E128:E129"/>
    <mergeCell ref="A141:A142"/>
    <mergeCell ref="B141:B142"/>
    <mergeCell ref="C141:C142"/>
    <mergeCell ref="D141:D142"/>
    <mergeCell ref="E141:E142"/>
    <mergeCell ref="A71:E71"/>
    <mergeCell ref="A72:A73"/>
    <mergeCell ref="B72:B73"/>
    <mergeCell ref="C72:C73"/>
    <mergeCell ref="D72:D73"/>
    <mergeCell ref="E72:E73"/>
    <mergeCell ref="E31:E32"/>
    <mergeCell ref="A64:A65"/>
    <mergeCell ref="B64:B65"/>
    <mergeCell ref="C64:C65"/>
    <mergeCell ref="D64:D65"/>
    <mergeCell ref="E64:E65"/>
    <mergeCell ref="A31:A32"/>
    <mergeCell ref="B31:B32"/>
    <mergeCell ref="C31:C32"/>
    <mergeCell ref="D31:D32"/>
    <mergeCell ref="A5:F5"/>
    <mergeCell ref="A6:A7"/>
    <mergeCell ref="B6:B7"/>
    <mergeCell ref="C6:C7"/>
    <mergeCell ref="D6:D7"/>
    <mergeCell ref="E6:E7"/>
    <mergeCell ref="B224:B225"/>
    <mergeCell ref="C224:C225"/>
    <mergeCell ref="D224:D225"/>
    <mergeCell ref="E224:E225"/>
    <mergeCell ref="F224:F225"/>
    <mergeCell ref="B226:B231"/>
    <mergeCell ref="C226:C231"/>
    <mergeCell ref="D226:D231"/>
    <mergeCell ref="E226:E231"/>
    <mergeCell ref="F226:F231"/>
    <mergeCell ref="B233:B235"/>
    <mergeCell ref="C233:C235"/>
    <mergeCell ref="D233:D235"/>
    <mergeCell ref="E233:E235"/>
    <mergeCell ref="F233:F235"/>
    <mergeCell ref="B238:B253"/>
    <mergeCell ref="C238:C253"/>
    <mergeCell ref="D238:D253"/>
    <mergeCell ref="E238:E253"/>
    <mergeCell ref="F238:F253"/>
    <mergeCell ref="B254:B262"/>
    <mergeCell ref="C254:C262"/>
    <mergeCell ref="D254:D262"/>
    <mergeCell ref="E254:E262"/>
    <mergeCell ref="F254:F262"/>
    <mergeCell ref="B263:B269"/>
    <mergeCell ref="C263:C269"/>
    <mergeCell ref="D263:D269"/>
    <mergeCell ref="E263:E269"/>
    <mergeCell ref="F263:F269"/>
    <mergeCell ref="B270:B280"/>
    <mergeCell ref="C270:C280"/>
    <mergeCell ref="D270:D280"/>
    <mergeCell ref="E270:E280"/>
    <mergeCell ref="F270:F280"/>
    <mergeCell ref="B281:B284"/>
    <mergeCell ref="C281:C284"/>
    <mergeCell ref="D281:D284"/>
    <mergeCell ref="E281:E284"/>
    <mergeCell ref="F281:F284"/>
    <mergeCell ref="B285:B302"/>
    <mergeCell ref="C285:C302"/>
    <mergeCell ref="D285:D302"/>
    <mergeCell ref="E285:E302"/>
    <mergeCell ref="F285:F302"/>
    <mergeCell ref="B303:B325"/>
    <mergeCell ref="C303:C325"/>
    <mergeCell ref="D303:D325"/>
    <mergeCell ref="E303:E325"/>
    <mergeCell ref="F303:F325"/>
    <mergeCell ref="B326:B327"/>
    <mergeCell ref="C326:C327"/>
    <mergeCell ref="D326:D327"/>
    <mergeCell ref="E326:E327"/>
    <mergeCell ref="F326:F327"/>
    <mergeCell ref="B330:B351"/>
    <mergeCell ref="C330:C351"/>
    <mergeCell ref="D330:D351"/>
    <mergeCell ref="E330:E351"/>
    <mergeCell ref="F330:F351"/>
    <mergeCell ref="B353:B355"/>
    <mergeCell ref="C353:C355"/>
    <mergeCell ref="D353:D355"/>
    <mergeCell ref="E353:E355"/>
    <mergeCell ref="F353:F355"/>
    <mergeCell ref="B356:B358"/>
    <mergeCell ref="C356:C358"/>
    <mergeCell ref="D356:D358"/>
    <mergeCell ref="E356:E358"/>
    <mergeCell ref="F356:F358"/>
    <mergeCell ref="B359:B361"/>
    <mergeCell ref="C359:C361"/>
    <mergeCell ref="D359:D361"/>
    <mergeCell ref="E359:E361"/>
    <mergeCell ref="F359:F361"/>
    <mergeCell ref="B362:B364"/>
    <mergeCell ref="C362:C364"/>
    <mergeCell ref="D362:D364"/>
    <mergeCell ref="E362:E364"/>
    <mergeCell ref="F362:F364"/>
    <mergeCell ref="B365:B367"/>
    <mergeCell ref="C365:C367"/>
    <mergeCell ref="D365:D367"/>
    <mergeCell ref="E365:E367"/>
    <mergeCell ref="F365:F367"/>
    <mergeCell ref="B368:B370"/>
    <mergeCell ref="C368:C370"/>
    <mergeCell ref="D368:D370"/>
    <mergeCell ref="E368:E370"/>
    <mergeCell ref="F368:F370"/>
    <mergeCell ref="B371:B373"/>
    <mergeCell ref="C371:C373"/>
    <mergeCell ref="D371:D373"/>
    <mergeCell ref="E371:E373"/>
    <mergeCell ref="F371:F373"/>
    <mergeCell ref="B374:B376"/>
    <mergeCell ref="C374:C376"/>
    <mergeCell ref="D374:D376"/>
    <mergeCell ref="E374:E376"/>
    <mergeCell ref="F374:F376"/>
    <mergeCell ref="B377:B379"/>
    <mergeCell ref="C377:C379"/>
    <mergeCell ref="D377:D379"/>
    <mergeCell ref="E377:E379"/>
    <mergeCell ref="F377:F379"/>
    <mergeCell ref="B384:B386"/>
    <mergeCell ref="C384:C386"/>
    <mergeCell ref="D384:D386"/>
    <mergeCell ref="E384:E386"/>
    <mergeCell ref="F384:F386"/>
    <mergeCell ref="B413:B429"/>
    <mergeCell ref="C413:C429"/>
    <mergeCell ref="D413:D429"/>
    <mergeCell ref="E413:E429"/>
    <mergeCell ref="F413:F429"/>
    <mergeCell ref="B431:B442"/>
    <mergeCell ref="C431:C442"/>
    <mergeCell ref="D431:D442"/>
    <mergeCell ref="E431:E442"/>
    <mergeCell ref="F431:F442"/>
    <mergeCell ref="B443:B448"/>
    <mergeCell ref="C443:C448"/>
    <mergeCell ref="D443:D448"/>
    <mergeCell ref="E443:E448"/>
    <mergeCell ref="F443:F448"/>
    <mergeCell ref="B449:B455"/>
    <mergeCell ref="C449:C455"/>
    <mergeCell ref="D449:D455"/>
    <mergeCell ref="E449:E455"/>
    <mergeCell ref="F449:F455"/>
    <mergeCell ref="B457:B462"/>
    <mergeCell ref="C457:C462"/>
    <mergeCell ref="D457:D462"/>
    <mergeCell ref="E457:E462"/>
    <mergeCell ref="F457:F462"/>
    <mergeCell ref="B463:B465"/>
    <mergeCell ref="C463:C465"/>
    <mergeCell ref="D463:D465"/>
    <mergeCell ref="E463:E465"/>
    <mergeCell ref="F463:F465"/>
    <mergeCell ref="B474:B475"/>
    <mergeCell ref="C474:C475"/>
    <mergeCell ref="D474:D475"/>
    <mergeCell ref="E474:E475"/>
    <mergeCell ref="F474:F475"/>
    <mergeCell ref="B488:B496"/>
    <mergeCell ref="C488:C496"/>
    <mergeCell ref="D488:D496"/>
    <mergeCell ref="E488:E496"/>
    <mergeCell ref="F488:F496"/>
    <mergeCell ref="B513:B514"/>
    <mergeCell ref="C513:C514"/>
    <mergeCell ref="D513:D514"/>
    <mergeCell ref="E513:E514"/>
    <mergeCell ref="F513:F514"/>
    <mergeCell ref="B519:B525"/>
    <mergeCell ref="C519:C525"/>
    <mergeCell ref="D519:D525"/>
    <mergeCell ref="E519:E525"/>
    <mergeCell ref="F519:F525"/>
    <mergeCell ref="B529:B530"/>
    <mergeCell ref="C529:C530"/>
    <mergeCell ref="D529:D530"/>
    <mergeCell ref="E529:E530"/>
    <mergeCell ref="F529:F530"/>
    <mergeCell ref="B531:B540"/>
    <mergeCell ref="C531:C540"/>
    <mergeCell ref="D531:D540"/>
    <mergeCell ref="E531:E540"/>
    <mergeCell ref="F531:F540"/>
    <mergeCell ref="B541:B543"/>
    <mergeCell ref="C541:C543"/>
    <mergeCell ref="D541:D543"/>
    <mergeCell ref="E541:E543"/>
    <mergeCell ref="F541:F543"/>
    <mergeCell ref="B544:B547"/>
    <mergeCell ref="C544:C547"/>
    <mergeCell ref="D544:D547"/>
    <mergeCell ref="E544:E547"/>
    <mergeCell ref="F544:F547"/>
    <mergeCell ref="B549:B590"/>
    <mergeCell ref="C549:C590"/>
    <mergeCell ref="D549:D590"/>
    <mergeCell ref="E549:E590"/>
    <mergeCell ref="F549:F590"/>
    <mergeCell ref="B603:B607"/>
    <mergeCell ref="C603:C607"/>
    <mergeCell ref="D603:D607"/>
    <mergeCell ref="E603:E607"/>
    <mergeCell ref="F603:F607"/>
    <mergeCell ref="B1144:B1145"/>
    <mergeCell ref="C1144:C1145"/>
    <mergeCell ref="D1144:D1145"/>
    <mergeCell ref="E1144:E1145"/>
    <mergeCell ref="F1144:F1145"/>
    <mergeCell ref="B1146:B1151"/>
    <mergeCell ref="C1146:C1151"/>
    <mergeCell ref="D1146:D1151"/>
    <mergeCell ref="E1146:E1151"/>
    <mergeCell ref="F1146:F1151"/>
    <mergeCell ref="B1153:B1155"/>
    <mergeCell ref="C1153:C1155"/>
    <mergeCell ref="D1153:D1155"/>
    <mergeCell ref="E1153:E1155"/>
    <mergeCell ref="F1153:F1155"/>
    <mergeCell ref="B1158:B1173"/>
    <mergeCell ref="C1158:C1173"/>
    <mergeCell ref="D1158:D1173"/>
    <mergeCell ref="E1158:E1173"/>
    <mergeCell ref="F1158:F1173"/>
    <mergeCell ref="B1174:B1182"/>
    <mergeCell ref="C1174:C1182"/>
    <mergeCell ref="D1174:D1182"/>
    <mergeCell ref="E1174:E1182"/>
    <mergeCell ref="F1174:F1182"/>
    <mergeCell ref="B1183:B1189"/>
    <mergeCell ref="C1183:C1189"/>
    <mergeCell ref="D1183:D1189"/>
    <mergeCell ref="E1183:E1189"/>
    <mergeCell ref="F1183:F1189"/>
    <mergeCell ref="B1190:B1200"/>
    <mergeCell ref="C1190:C1200"/>
    <mergeCell ref="D1190:D1200"/>
    <mergeCell ref="E1190:E1200"/>
    <mergeCell ref="F1190:F1200"/>
    <mergeCell ref="B1201:B1204"/>
    <mergeCell ref="C1201:C1204"/>
    <mergeCell ref="D1201:D1204"/>
    <mergeCell ref="E1201:E1204"/>
    <mergeCell ref="F1201:F1204"/>
    <mergeCell ref="B1205:B1222"/>
    <mergeCell ref="C1205:C1222"/>
    <mergeCell ref="D1205:D1222"/>
    <mergeCell ref="E1205:E1222"/>
    <mergeCell ref="F1205:F1222"/>
    <mergeCell ref="B1223:B1245"/>
    <mergeCell ref="C1223:C1245"/>
    <mergeCell ref="D1223:D1245"/>
    <mergeCell ref="E1223:E1245"/>
    <mergeCell ref="F1223:F1245"/>
    <mergeCell ref="B1246:B1247"/>
    <mergeCell ref="C1246:C1247"/>
    <mergeCell ref="D1246:D1247"/>
    <mergeCell ref="E1246:E1247"/>
    <mergeCell ref="F1246:F1247"/>
    <mergeCell ref="B1250:B1271"/>
    <mergeCell ref="C1250:C1271"/>
    <mergeCell ref="D1250:D1271"/>
    <mergeCell ref="E1250:E1271"/>
    <mergeCell ref="F1250:F1271"/>
    <mergeCell ref="B1273:B1275"/>
    <mergeCell ref="C1273:C1275"/>
    <mergeCell ref="D1273:D1275"/>
    <mergeCell ref="E1273:E1275"/>
    <mergeCell ref="F1273:F1275"/>
    <mergeCell ref="B1276:B1278"/>
    <mergeCell ref="C1276:C1278"/>
    <mergeCell ref="D1276:D1278"/>
    <mergeCell ref="E1276:E1278"/>
    <mergeCell ref="F1276:F1278"/>
    <mergeCell ref="B1279:B1281"/>
    <mergeCell ref="C1279:C1281"/>
    <mergeCell ref="D1279:D1281"/>
    <mergeCell ref="E1279:E1281"/>
    <mergeCell ref="F1279:F1281"/>
    <mergeCell ref="B1282:B1284"/>
    <mergeCell ref="C1282:C1284"/>
    <mergeCell ref="D1282:D1284"/>
    <mergeCell ref="E1282:E1284"/>
    <mergeCell ref="F1282:F1284"/>
    <mergeCell ref="B1285:B1287"/>
    <mergeCell ref="C1285:C1287"/>
    <mergeCell ref="D1285:D1287"/>
    <mergeCell ref="E1285:E1287"/>
    <mergeCell ref="F1285:F1287"/>
    <mergeCell ref="B1288:B1290"/>
    <mergeCell ref="C1288:C1290"/>
    <mergeCell ref="D1288:D1290"/>
    <mergeCell ref="E1288:E1290"/>
    <mergeCell ref="F1288:F1290"/>
    <mergeCell ref="B1291:B1293"/>
    <mergeCell ref="C1291:C1293"/>
    <mergeCell ref="D1291:D1293"/>
    <mergeCell ref="E1291:E1293"/>
    <mergeCell ref="F1291:F1293"/>
    <mergeCell ref="B1294:B1296"/>
    <mergeCell ref="C1294:C1296"/>
    <mergeCell ref="D1294:D1296"/>
    <mergeCell ref="E1294:E1296"/>
    <mergeCell ref="F1294:F1296"/>
    <mergeCell ref="B1297:B1299"/>
    <mergeCell ref="C1297:C1299"/>
    <mergeCell ref="D1297:D1299"/>
    <mergeCell ref="E1297:E1299"/>
    <mergeCell ref="F1297:F1299"/>
    <mergeCell ref="B1304:B1306"/>
    <mergeCell ref="C1304:C1306"/>
    <mergeCell ref="D1304:D1306"/>
    <mergeCell ref="E1304:E1306"/>
    <mergeCell ref="F1304:F1306"/>
    <mergeCell ref="B1333:B1349"/>
    <mergeCell ref="C1333:C1349"/>
    <mergeCell ref="D1333:D1349"/>
    <mergeCell ref="E1333:E1349"/>
    <mergeCell ref="F1333:F1349"/>
    <mergeCell ref="B1351:B1362"/>
    <mergeCell ref="C1351:C1362"/>
    <mergeCell ref="D1351:D1362"/>
    <mergeCell ref="E1351:E1362"/>
    <mergeCell ref="F1351:F1362"/>
    <mergeCell ref="B1363:B1368"/>
    <mergeCell ref="C1363:C1368"/>
    <mergeCell ref="D1363:D1368"/>
    <mergeCell ref="E1363:E1368"/>
    <mergeCell ref="F1363:F1368"/>
    <mergeCell ref="B1369:B1375"/>
    <mergeCell ref="C1369:C1375"/>
    <mergeCell ref="D1369:D1375"/>
    <mergeCell ref="E1369:E1375"/>
    <mergeCell ref="F1369:F1375"/>
    <mergeCell ref="B1377:B1382"/>
    <mergeCell ref="C1377:C1382"/>
    <mergeCell ref="D1377:D1382"/>
    <mergeCell ref="E1377:E1382"/>
    <mergeCell ref="F1377:F1382"/>
    <mergeCell ref="B1383:B1385"/>
    <mergeCell ref="C1383:C1385"/>
    <mergeCell ref="D1383:D1385"/>
    <mergeCell ref="E1383:E1385"/>
    <mergeCell ref="F1383:F1385"/>
    <mergeCell ref="B1394:B1395"/>
    <mergeCell ref="C1394:C1395"/>
    <mergeCell ref="D1394:D1395"/>
    <mergeCell ref="E1394:E1395"/>
    <mergeCell ref="F1394:F1395"/>
    <mergeCell ref="B1408:B1416"/>
    <mergeCell ref="C1408:C1416"/>
    <mergeCell ref="D1408:D1416"/>
    <mergeCell ref="E1408:E1416"/>
    <mergeCell ref="F1408:F1416"/>
    <mergeCell ref="B1433:B1434"/>
    <mergeCell ref="C1433:C1434"/>
    <mergeCell ref="D1433:D1434"/>
    <mergeCell ref="E1433:E1434"/>
    <mergeCell ref="F1433:F1434"/>
    <mergeCell ref="B1439:B1445"/>
    <mergeCell ref="C1439:C1445"/>
    <mergeCell ref="D1439:D1445"/>
    <mergeCell ref="E1439:E1445"/>
    <mergeCell ref="F1439:F1445"/>
    <mergeCell ref="B1449:B1450"/>
    <mergeCell ref="C1449:C1450"/>
    <mergeCell ref="D1449:D1450"/>
    <mergeCell ref="E1449:E1450"/>
    <mergeCell ref="F1449:F1450"/>
    <mergeCell ref="B1451:B1460"/>
    <mergeCell ref="C1451:C1460"/>
    <mergeCell ref="D1451:D1460"/>
    <mergeCell ref="E1451:E1460"/>
    <mergeCell ref="F1451:F1460"/>
    <mergeCell ref="B1461:B1463"/>
    <mergeCell ref="C1461:C1463"/>
    <mergeCell ref="D1461:D1463"/>
    <mergeCell ref="E1461:E1463"/>
    <mergeCell ref="F1461:F1463"/>
    <mergeCell ref="B1464:B1467"/>
    <mergeCell ref="C1464:C1467"/>
    <mergeCell ref="D1464:D1467"/>
    <mergeCell ref="E1464:E1467"/>
    <mergeCell ref="F1464:F1467"/>
    <mergeCell ref="B1469:B1510"/>
    <mergeCell ref="C1469:C1510"/>
    <mergeCell ref="D1469:D1510"/>
    <mergeCell ref="E1469:E1510"/>
    <mergeCell ref="F1469:F1510"/>
    <mergeCell ref="B1523:B1527"/>
    <mergeCell ref="C1523:C1527"/>
    <mergeCell ref="D1523:D1527"/>
    <mergeCell ref="E1523:E1527"/>
    <mergeCell ref="F1523:F1527"/>
    <mergeCell ref="B1613:B1615"/>
    <mergeCell ref="C1613:C1615"/>
    <mergeCell ref="D1613:D1615"/>
    <mergeCell ref="E1613:E1615"/>
    <mergeCell ref="F1613:F1615"/>
    <mergeCell ref="B1618:B1633"/>
    <mergeCell ref="C1618:C1633"/>
    <mergeCell ref="D1618:D1633"/>
    <mergeCell ref="E1618:E1633"/>
    <mergeCell ref="F1618:F1633"/>
    <mergeCell ref="B1634:B1642"/>
    <mergeCell ref="C1634:C1642"/>
    <mergeCell ref="D1634:D1642"/>
    <mergeCell ref="E1634:E1642"/>
    <mergeCell ref="F1634:F1642"/>
    <mergeCell ref="B1643:B1649"/>
    <mergeCell ref="C1643:C1649"/>
    <mergeCell ref="D1643:D1649"/>
    <mergeCell ref="E1643:E1649"/>
    <mergeCell ref="F1643:F1649"/>
    <mergeCell ref="B1650:B1660"/>
    <mergeCell ref="C1650:C1660"/>
    <mergeCell ref="D1650:D1660"/>
    <mergeCell ref="E1650:E1660"/>
    <mergeCell ref="F1650:F1660"/>
    <mergeCell ref="B1661:B1664"/>
    <mergeCell ref="C1661:C1664"/>
    <mergeCell ref="D1661:D1664"/>
    <mergeCell ref="E1661:E1664"/>
    <mergeCell ref="F1661:F1664"/>
    <mergeCell ref="B1665:B1682"/>
    <mergeCell ref="C1665:C1682"/>
    <mergeCell ref="D1665:D1682"/>
    <mergeCell ref="E1665:E1682"/>
    <mergeCell ref="F1665:F1682"/>
    <mergeCell ref="B1683:B1705"/>
    <mergeCell ref="C1683:C1705"/>
    <mergeCell ref="D1683:D1705"/>
    <mergeCell ref="E1683:E1705"/>
    <mergeCell ref="F1683:F1705"/>
    <mergeCell ref="B1706:B1707"/>
    <mergeCell ref="C1706:C1707"/>
    <mergeCell ref="D1706:D1707"/>
    <mergeCell ref="E1706:E1707"/>
    <mergeCell ref="F1706:F1707"/>
    <mergeCell ref="B1710:B1731"/>
    <mergeCell ref="C1710:C1731"/>
    <mergeCell ref="D1710:D1731"/>
    <mergeCell ref="E1710:E1731"/>
    <mergeCell ref="F1710:F1731"/>
    <mergeCell ref="B1733:B1735"/>
    <mergeCell ref="C1733:C1735"/>
    <mergeCell ref="D1733:D1735"/>
    <mergeCell ref="E1733:E1735"/>
    <mergeCell ref="F1733:F1735"/>
    <mergeCell ref="B1736:B1738"/>
    <mergeCell ref="C1736:C1738"/>
    <mergeCell ref="D1736:D1738"/>
    <mergeCell ref="E1736:E1738"/>
    <mergeCell ref="F1736:F1738"/>
    <mergeCell ref="B1739:B1741"/>
    <mergeCell ref="C1739:C1741"/>
    <mergeCell ref="D1739:D1741"/>
    <mergeCell ref="E1739:E1741"/>
    <mergeCell ref="F1739:F1741"/>
    <mergeCell ref="B1742:B1744"/>
    <mergeCell ref="C1742:C1744"/>
    <mergeCell ref="D1742:D1744"/>
    <mergeCell ref="E1742:E1744"/>
    <mergeCell ref="F1742:F1744"/>
    <mergeCell ref="B1745:B1747"/>
    <mergeCell ref="C1745:C1747"/>
    <mergeCell ref="D1745:D1747"/>
    <mergeCell ref="E1745:E1747"/>
    <mergeCell ref="F1745:F1747"/>
    <mergeCell ref="B1748:B1750"/>
    <mergeCell ref="C1748:C1750"/>
    <mergeCell ref="D1748:D1750"/>
    <mergeCell ref="E1748:E1750"/>
    <mergeCell ref="F1748:F1750"/>
    <mergeCell ref="B1751:B1753"/>
    <mergeCell ref="C1751:C1753"/>
    <mergeCell ref="D1751:D1753"/>
    <mergeCell ref="E1751:E1753"/>
    <mergeCell ref="F1751:F1753"/>
    <mergeCell ref="B1754:B1756"/>
    <mergeCell ref="C1754:C1756"/>
    <mergeCell ref="D1754:D1756"/>
    <mergeCell ref="E1754:E1756"/>
    <mergeCell ref="F1754:F1756"/>
    <mergeCell ref="B1757:B1759"/>
    <mergeCell ref="C1757:C1759"/>
    <mergeCell ref="D1757:D1759"/>
    <mergeCell ref="E1757:E1759"/>
    <mergeCell ref="F1757:F1759"/>
    <mergeCell ref="B1764:B1766"/>
    <mergeCell ref="C1764:C1766"/>
    <mergeCell ref="D1764:D1766"/>
    <mergeCell ref="E1764:E1766"/>
    <mergeCell ref="F1764:F1766"/>
    <mergeCell ref="B1793:B1809"/>
    <mergeCell ref="C1793:C1809"/>
    <mergeCell ref="D1793:D1809"/>
    <mergeCell ref="E1793:E1809"/>
    <mergeCell ref="F1793:F1809"/>
    <mergeCell ref="B1811:B1822"/>
    <mergeCell ref="C1811:C1822"/>
    <mergeCell ref="D1811:D1822"/>
    <mergeCell ref="E1811:E1822"/>
    <mergeCell ref="F1811:F1822"/>
    <mergeCell ref="B1823:B1828"/>
    <mergeCell ref="C1823:C1828"/>
    <mergeCell ref="D1823:D1828"/>
    <mergeCell ref="E1823:E1828"/>
    <mergeCell ref="F1823:F1828"/>
    <mergeCell ref="B1829:B1835"/>
    <mergeCell ref="C1829:C1835"/>
    <mergeCell ref="D1829:D1835"/>
    <mergeCell ref="E1829:E1835"/>
    <mergeCell ref="F1829:F1835"/>
    <mergeCell ref="B1837:B1842"/>
    <mergeCell ref="C1837:C1842"/>
    <mergeCell ref="D1837:D1842"/>
    <mergeCell ref="E1837:E1842"/>
    <mergeCell ref="F1837:F1842"/>
    <mergeCell ref="B1843:B1845"/>
    <mergeCell ref="C1843:C1845"/>
    <mergeCell ref="D1843:D1845"/>
    <mergeCell ref="E1843:E1845"/>
    <mergeCell ref="F1843:F1845"/>
    <mergeCell ref="B1854:B1855"/>
    <mergeCell ref="C1854:C1855"/>
    <mergeCell ref="D1854:D1855"/>
    <mergeCell ref="E1854:E1855"/>
    <mergeCell ref="F1854:F1855"/>
    <mergeCell ref="B1868:B1876"/>
    <mergeCell ref="C1868:C1876"/>
    <mergeCell ref="D1868:D1876"/>
    <mergeCell ref="E1868:E1876"/>
    <mergeCell ref="F1868:F1876"/>
    <mergeCell ref="B1893:B1894"/>
    <mergeCell ref="C1893:C1894"/>
    <mergeCell ref="D1893:D1894"/>
    <mergeCell ref="E1893:E1894"/>
    <mergeCell ref="F1893:F1894"/>
    <mergeCell ref="B1899:B1905"/>
    <mergeCell ref="C1899:C1905"/>
    <mergeCell ref="D1899:D1905"/>
    <mergeCell ref="E1899:E1905"/>
    <mergeCell ref="F1899:F1905"/>
    <mergeCell ref="B1909:B1910"/>
    <mergeCell ref="C1909:C1910"/>
    <mergeCell ref="D1909:D1910"/>
    <mergeCell ref="E1909:E1910"/>
    <mergeCell ref="F1909:F1910"/>
    <mergeCell ref="B1911:B1920"/>
    <mergeCell ref="C1911:C1920"/>
    <mergeCell ref="D1911:D1920"/>
    <mergeCell ref="E1911:E1920"/>
    <mergeCell ref="F1911:F1920"/>
    <mergeCell ref="B1921:B1923"/>
    <mergeCell ref="C1921:C1923"/>
    <mergeCell ref="D1921:D1923"/>
    <mergeCell ref="E1921:E1923"/>
    <mergeCell ref="F1921:F1923"/>
    <mergeCell ref="B1924:B1927"/>
    <mergeCell ref="C1924:C1927"/>
    <mergeCell ref="D1924:D1927"/>
    <mergeCell ref="E1924:E1927"/>
    <mergeCell ref="F1924:F1927"/>
    <mergeCell ref="B1929:B1970"/>
    <mergeCell ref="C1929:C1970"/>
    <mergeCell ref="D1929:D1970"/>
    <mergeCell ref="E1929:E1970"/>
    <mergeCell ref="F1929:F1970"/>
    <mergeCell ref="B1983:B1987"/>
    <mergeCell ref="C1983:C1987"/>
    <mergeCell ref="D1983:D1987"/>
    <mergeCell ref="E1983:E1987"/>
    <mergeCell ref="F1983:F1987"/>
    <mergeCell ref="B684:B685"/>
    <mergeCell ref="C684:C685"/>
    <mergeCell ref="D684:D685"/>
    <mergeCell ref="E684:E685"/>
    <mergeCell ref="F684:F685"/>
    <mergeCell ref="B686:B691"/>
    <mergeCell ref="C686:C691"/>
    <mergeCell ref="D686:D691"/>
    <mergeCell ref="E686:E691"/>
    <mergeCell ref="F686:F691"/>
    <mergeCell ref="B693:B695"/>
    <mergeCell ref="C693:C695"/>
    <mergeCell ref="D693:D695"/>
    <mergeCell ref="E693:E695"/>
    <mergeCell ref="F693:F695"/>
    <mergeCell ref="B698:B713"/>
    <mergeCell ref="C698:C713"/>
    <mergeCell ref="D698:D713"/>
    <mergeCell ref="E698:E713"/>
    <mergeCell ref="F698:F713"/>
    <mergeCell ref="B714:B722"/>
    <mergeCell ref="C714:C722"/>
    <mergeCell ref="D714:D722"/>
    <mergeCell ref="E714:E722"/>
    <mergeCell ref="F714:F722"/>
    <mergeCell ref="B723:B729"/>
    <mergeCell ref="C723:C729"/>
    <mergeCell ref="D723:D729"/>
    <mergeCell ref="E723:E729"/>
    <mergeCell ref="F723:F729"/>
    <mergeCell ref="B730:B740"/>
    <mergeCell ref="C730:C740"/>
    <mergeCell ref="D730:D740"/>
    <mergeCell ref="E730:E740"/>
    <mergeCell ref="F730:F740"/>
    <mergeCell ref="B741:B744"/>
    <mergeCell ref="C741:C744"/>
    <mergeCell ref="D741:D744"/>
    <mergeCell ref="E741:E744"/>
    <mergeCell ref="F741:F744"/>
    <mergeCell ref="B745:B762"/>
    <mergeCell ref="C745:C762"/>
    <mergeCell ref="D745:D762"/>
    <mergeCell ref="E745:E762"/>
    <mergeCell ref="F745:F762"/>
    <mergeCell ref="B763:B785"/>
    <mergeCell ref="C763:C785"/>
    <mergeCell ref="D763:D785"/>
    <mergeCell ref="E763:E785"/>
    <mergeCell ref="F763:F785"/>
    <mergeCell ref="B786:B787"/>
    <mergeCell ref="C786:C787"/>
    <mergeCell ref="D786:D787"/>
    <mergeCell ref="E786:E787"/>
    <mergeCell ref="F786:F787"/>
    <mergeCell ref="B790:B811"/>
    <mergeCell ref="C790:C811"/>
    <mergeCell ref="D790:D811"/>
    <mergeCell ref="E790:E811"/>
    <mergeCell ref="F790:F811"/>
    <mergeCell ref="B813:B815"/>
    <mergeCell ref="C813:C815"/>
    <mergeCell ref="D813:D815"/>
    <mergeCell ref="E813:E815"/>
    <mergeCell ref="F813:F815"/>
    <mergeCell ref="B816:B818"/>
    <mergeCell ref="C816:C818"/>
    <mergeCell ref="D816:D818"/>
    <mergeCell ref="E816:E818"/>
    <mergeCell ref="F816:F818"/>
    <mergeCell ref="B819:B821"/>
    <mergeCell ref="C819:C821"/>
    <mergeCell ref="D819:D821"/>
    <mergeCell ref="E819:E821"/>
    <mergeCell ref="F819:F821"/>
    <mergeCell ref="B822:B824"/>
    <mergeCell ref="C822:C824"/>
    <mergeCell ref="D822:D824"/>
    <mergeCell ref="E822:E824"/>
    <mergeCell ref="F822:F824"/>
    <mergeCell ref="B825:B827"/>
    <mergeCell ref="C825:C827"/>
    <mergeCell ref="D825:D827"/>
    <mergeCell ref="E825:E827"/>
    <mergeCell ref="F825:F827"/>
    <mergeCell ref="B828:B830"/>
    <mergeCell ref="C828:C830"/>
    <mergeCell ref="D828:D830"/>
    <mergeCell ref="E828:E830"/>
    <mergeCell ref="F828:F830"/>
    <mergeCell ref="B831:B833"/>
    <mergeCell ref="C831:C833"/>
    <mergeCell ref="D831:D833"/>
    <mergeCell ref="E831:E833"/>
    <mergeCell ref="F831:F833"/>
    <mergeCell ref="B834:B836"/>
    <mergeCell ref="C834:C836"/>
    <mergeCell ref="D834:D836"/>
    <mergeCell ref="E834:E836"/>
    <mergeCell ref="F834:F836"/>
    <mergeCell ref="B837:B839"/>
    <mergeCell ref="C837:C839"/>
    <mergeCell ref="D837:D839"/>
    <mergeCell ref="E837:E839"/>
    <mergeCell ref="F837:F839"/>
    <mergeCell ref="B844:B846"/>
    <mergeCell ref="C844:C846"/>
    <mergeCell ref="D844:D846"/>
    <mergeCell ref="E844:E846"/>
    <mergeCell ref="F844:F846"/>
    <mergeCell ref="B873:B889"/>
    <mergeCell ref="C873:C889"/>
    <mergeCell ref="D873:D889"/>
    <mergeCell ref="E873:E889"/>
    <mergeCell ref="F873:F889"/>
    <mergeCell ref="B891:B902"/>
    <mergeCell ref="C891:C902"/>
    <mergeCell ref="D891:D902"/>
    <mergeCell ref="E891:E902"/>
    <mergeCell ref="F891:F902"/>
    <mergeCell ref="B903:B908"/>
    <mergeCell ref="C903:C908"/>
    <mergeCell ref="D903:D908"/>
    <mergeCell ref="E903:E908"/>
    <mergeCell ref="F903:F908"/>
    <mergeCell ref="B909:B915"/>
    <mergeCell ref="C909:C915"/>
    <mergeCell ref="D909:D915"/>
    <mergeCell ref="E909:E915"/>
    <mergeCell ref="F909:F915"/>
    <mergeCell ref="B917:B922"/>
    <mergeCell ref="C917:C922"/>
    <mergeCell ref="D917:D922"/>
    <mergeCell ref="E917:E922"/>
    <mergeCell ref="F917:F922"/>
    <mergeCell ref="B923:B925"/>
    <mergeCell ref="C923:C925"/>
    <mergeCell ref="D923:D925"/>
    <mergeCell ref="E923:E925"/>
    <mergeCell ref="F923:F925"/>
    <mergeCell ref="B934:B935"/>
    <mergeCell ref="C934:C935"/>
    <mergeCell ref="D934:D935"/>
    <mergeCell ref="E934:E935"/>
    <mergeCell ref="F934:F935"/>
    <mergeCell ref="B948:B956"/>
    <mergeCell ref="C948:C956"/>
    <mergeCell ref="D948:D956"/>
    <mergeCell ref="E948:E956"/>
    <mergeCell ref="F948:F956"/>
    <mergeCell ref="B973:B974"/>
    <mergeCell ref="C973:C974"/>
    <mergeCell ref="D973:D974"/>
    <mergeCell ref="E973:E974"/>
    <mergeCell ref="F973:F974"/>
    <mergeCell ref="B979:B985"/>
    <mergeCell ref="C979:C985"/>
    <mergeCell ref="D979:D985"/>
    <mergeCell ref="E979:E985"/>
    <mergeCell ref="F979:F985"/>
    <mergeCell ref="B989:B990"/>
    <mergeCell ref="C989:C990"/>
    <mergeCell ref="D989:D990"/>
    <mergeCell ref="E989:E990"/>
    <mergeCell ref="F989:F990"/>
    <mergeCell ref="B991:B1000"/>
    <mergeCell ref="C991:C1000"/>
    <mergeCell ref="D991:D1000"/>
    <mergeCell ref="E991:E1000"/>
    <mergeCell ref="F991:F1000"/>
    <mergeCell ref="B1001:B1003"/>
    <mergeCell ref="C1001:C1003"/>
    <mergeCell ref="D1001:D1003"/>
    <mergeCell ref="E1001:E1003"/>
    <mergeCell ref="F1001:F1003"/>
    <mergeCell ref="B1004:B1007"/>
    <mergeCell ref="C1004:C1007"/>
    <mergeCell ref="D1004:D1007"/>
    <mergeCell ref="E1004:E1007"/>
    <mergeCell ref="F1004:F1007"/>
    <mergeCell ref="B1009:B1050"/>
    <mergeCell ref="C1009:C1050"/>
    <mergeCell ref="D1009:D1050"/>
    <mergeCell ref="E1009:E1050"/>
    <mergeCell ref="F1009:F1050"/>
    <mergeCell ref="B1063:B1067"/>
    <mergeCell ref="C1063:C1067"/>
    <mergeCell ref="D1063:D1067"/>
    <mergeCell ref="E1063:E1067"/>
    <mergeCell ref="F1063:F1067"/>
  </mergeCells>
  <printOptions horizontalCentered="1" verticalCentered="1"/>
  <pageMargins left="0.11811023622047245" right="0.11811023622047245" top="0.2755905511811024" bottom="0.1968503937007874" header="0.15748031496062992" footer="0.2755905511811024"/>
  <pageSetup horizontalDpi="600" verticalDpi="600" orientation="portrait" paperSize="9" scale="69" r:id="rId3"/>
  <headerFooter alignWithMargins="0">
    <oddFooter>&amp;R&amp;P</oddFooter>
  </headerFooter>
  <rowBreaks count="9" manualBreakCount="9">
    <brk id="68" max="255" man="1"/>
    <brk id="157" max="255" man="1"/>
    <brk id="246" max="5" man="1"/>
    <brk id="340" max="255" man="1"/>
    <brk id="617" max="255" man="1"/>
    <brk id="894" max="255" man="1"/>
    <brk id="1077" max="255" man="1"/>
    <brk id="1258" max="255" man="1"/>
    <brk id="1537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showGridLines="0" showZeros="0" zoomScalePageLayoutView="0" workbookViewId="0" topLeftCell="A1">
      <selection activeCell="H118" sqref="H118"/>
    </sheetView>
  </sheetViews>
  <sheetFormatPr defaultColWidth="9.140625" defaultRowHeight="10.5" customHeight="1"/>
  <cols>
    <col min="1" max="1" width="5.28125" style="249" customWidth="1"/>
    <col min="2" max="4" width="9.140625" style="161" customWidth="1"/>
    <col min="5" max="5" width="24.57421875" style="161" customWidth="1"/>
    <col min="6" max="7" width="12.140625" style="250" customWidth="1"/>
    <col min="8" max="9" width="10.7109375" style="250" customWidth="1"/>
    <col min="10" max="16384" width="9.140625" style="162" customWidth="1"/>
  </cols>
  <sheetData>
    <row r="1" spans="1:9" ht="15" customHeight="1">
      <c r="A1" s="160"/>
      <c r="F1" s="407" t="s">
        <v>687</v>
      </c>
      <c r="G1" s="407"/>
      <c r="H1" s="407"/>
      <c r="I1" s="407"/>
    </row>
    <row r="2" spans="1:9" ht="11.25" customHeight="1">
      <c r="A2" s="163"/>
      <c r="B2" s="163"/>
      <c r="C2" s="163"/>
      <c r="D2" s="163"/>
      <c r="F2" s="408" t="s">
        <v>688</v>
      </c>
      <c r="G2" s="408"/>
      <c r="H2" s="408"/>
      <c r="I2" s="408"/>
    </row>
    <row r="3" spans="1:9" ht="15" customHeight="1">
      <c r="A3" s="165"/>
      <c r="B3" s="166"/>
      <c r="C3" s="167"/>
      <c r="D3" s="166"/>
      <c r="E3" s="166"/>
      <c r="F3" s="409" t="s">
        <v>689</v>
      </c>
      <c r="G3" s="409"/>
      <c r="H3" s="409"/>
      <c r="I3" s="409"/>
    </row>
    <row r="4" spans="1:9" ht="11.25" customHeight="1">
      <c r="A4" s="168"/>
      <c r="B4" s="166"/>
      <c r="C4" s="167"/>
      <c r="D4" s="166"/>
      <c r="E4" s="166"/>
      <c r="F4" s="387" t="s">
        <v>690</v>
      </c>
      <c r="G4" s="387"/>
      <c r="H4" s="387"/>
      <c r="I4" s="387"/>
    </row>
    <row r="5" spans="1:11" s="170" customFormat="1" ht="19.5" customHeight="1">
      <c r="A5" s="169"/>
      <c r="B5" s="169"/>
      <c r="C5" s="169"/>
      <c r="D5" s="169"/>
      <c r="E5" s="169"/>
      <c r="F5" s="169"/>
      <c r="G5" s="169"/>
      <c r="H5" s="169"/>
      <c r="I5" s="169"/>
      <c r="K5" s="162"/>
    </row>
    <row r="6" spans="1:11" s="170" customFormat="1" ht="19.5" customHeight="1">
      <c r="A6" s="388" t="s">
        <v>691</v>
      </c>
      <c r="B6" s="388"/>
      <c r="C6" s="388"/>
      <c r="D6" s="388"/>
      <c r="E6" s="388"/>
      <c r="F6" s="388"/>
      <c r="G6" s="388"/>
      <c r="H6" s="388"/>
      <c r="I6" s="388"/>
      <c r="K6" s="162"/>
    </row>
    <row r="7" spans="1:11" s="170" customFormat="1" ht="10.5" customHeight="1">
      <c r="A7" s="171"/>
      <c r="B7" s="172"/>
      <c r="C7" s="172"/>
      <c r="D7" s="172"/>
      <c r="E7" s="172"/>
      <c r="F7" s="172"/>
      <c r="G7" s="172"/>
      <c r="H7" s="172"/>
      <c r="I7" s="172"/>
      <c r="K7" s="162"/>
    </row>
    <row r="8" spans="1:9" s="170" customFormat="1" ht="12.75" customHeight="1">
      <c r="A8" s="173"/>
      <c r="B8" s="173" t="s">
        <v>692</v>
      </c>
      <c r="C8" s="173"/>
      <c r="D8" s="173"/>
      <c r="E8" s="174"/>
      <c r="F8" s="175"/>
      <c r="G8" s="175"/>
      <c r="H8" s="174"/>
      <c r="I8" s="174"/>
    </row>
    <row r="9" spans="1:9" s="170" customFormat="1" ht="13.5" customHeight="1">
      <c r="A9" s="176"/>
      <c r="B9" s="177"/>
      <c r="C9" s="177"/>
      <c r="D9" s="177"/>
      <c r="E9" s="177"/>
      <c r="F9" s="178"/>
      <c r="G9" s="178"/>
      <c r="H9" s="179"/>
      <c r="I9" s="180" t="s">
        <v>693</v>
      </c>
    </row>
    <row r="10" spans="1:9" s="185" customFormat="1" ht="12.75" customHeight="1">
      <c r="A10" s="181" t="s">
        <v>694</v>
      </c>
      <c r="B10" s="391" t="s">
        <v>695</v>
      </c>
      <c r="C10" s="413"/>
      <c r="D10" s="413"/>
      <c r="E10" s="414"/>
      <c r="F10" s="389" t="s">
        <v>696</v>
      </c>
      <c r="G10" s="183" t="s">
        <v>697</v>
      </c>
      <c r="H10" s="397" t="s">
        <v>698</v>
      </c>
      <c r="I10" s="184" t="s">
        <v>699</v>
      </c>
    </row>
    <row r="11" spans="1:9" s="185" customFormat="1" ht="12.75" customHeight="1">
      <c r="A11" s="186" t="s">
        <v>700</v>
      </c>
      <c r="B11" s="415"/>
      <c r="C11" s="416"/>
      <c r="D11" s="416"/>
      <c r="E11" s="417"/>
      <c r="F11" s="390"/>
      <c r="G11" s="190" t="s">
        <v>701</v>
      </c>
      <c r="H11" s="398"/>
      <c r="I11" s="191" t="s">
        <v>702</v>
      </c>
    </row>
    <row r="12" spans="1:9" s="185" customFormat="1" ht="12.75" customHeight="1">
      <c r="A12" s="192" t="s">
        <v>703</v>
      </c>
      <c r="B12" s="193" t="s">
        <v>704</v>
      </c>
      <c r="C12" s="194"/>
      <c r="D12" s="194"/>
      <c r="E12" s="195"/>
      <c r="F12" s="196" t="s">
        <v>705</v>
      </c>
      <c r="G12" s="197" t="s">
        <v>706</v>
      </c>
      <c r="H12" s="198" t="s">
        <v>707</v>
      </c>
      <c r="I12" s="199" t="s">
        <v>708</v>
      </c>
    </row>
    <row r="13" spans="1:9" ht="12.75" customHeight="1">
      <c r="A13" s="200" t="s">
        <v>709</v>
      </c>
      <c r="B13" s="384" t="s">
        <v>710</v>
      </c>
      <c r="C13" s="385"/>
      <c r="D13" s="385"/>
      <c r="E13" s="386"/>
      <c r="F13" s="201">
        <f>SUM(F14,F22,F29)</f>
        <v>1822156</v>
      </c>
      <c r="G13" s="201"/>
      <c r="H13" s="201">
        <f>SUM(H14,H22,H29)</f>
        <v>1651238</v>
      </c>
      <c r="I13" s="202">
        <f>H13/F13</f>
        <v>0.9062001277607405</v>
      </c>
    </row>
    <row r="14" spans="1:9" ht="12.75" customHeight="1">
      <c r="A14" s="203" t="s">
        <v>711</v>
      </c>
      <c r="B14" s="370" t="s">
        <v>712</v>
      </c>
      <c r="C14" s="371"/>
      <c r="D14" s="371"/>
      <c r="E14" s="372"/>
      <c r="F14" s="204">
        <f>SUM(F15:F21)</f>
        <v>22940</v>
      </c>
      <c r="G14" s="204"/>
      <c r="H14" s="204">
        <f>SUM(H15:H21)</f>
        <v>13949</v>
      </c>
      <c r="I14" s="202">
        <f>H14/F14</f>
        <v>0.6080645161290322</v>
      </c>
    </row>
    <row r="15" spans="1:9" ht="12.75" customHeight="1">
      <c r="A15" s="203" t="s">
        <v>713</v>
      </c>
      <c r="B15" s="370" t="s">
        <v>714</v>
      </c>
      <c r="C15" s="371"/>
      <c r="D15" s="371"/>
      <c r="E15" s="372"/>
      <c r="F15" s="205"/>
      <c r="G15" s="205"/>
      <c r="H15" s="205"/>
      <c r="I15" s="206"/>
    </row>
    <row r="16" spans="1:9" ht="12.75" customHeight="1">
      <c r="A16" s="203" t="s">
        <v>715</v>
      </c>
      <c r="B16" s="370" t="s">
        <v>716</v>
      </c>
      <c r="C16" s="371"/>
      <c r="D16" s="371"/>
      <c r="E16" s="372"/>
      <c r="F16" s="205"/>
      <c r="G16" s="205"/>
      <c r="H16" s="205"/>
      <c r="I16" s="206"/>
    </row>
    <row r="17" spans="1:9" ht="12.75" customHeight="1">
      <c r="A17" s="203" t="s">
        <v>717</v>
      </c>
      <c r="B17" s="370" t="s">
        <v>718</v>
      </c>
      <c r="C17" s="371"/>
      <c r="D17" s="371"/>
      <c r="E17" s="372"/>
      <c r="F17" s="205">
        <v>22940</v>
      </c>
      <c r="G17" s="205"/>
      <c r="H17" s="205">
        <v>13949</v>
      </c>
      <c r="I17" s="206">
        <f>H17/F17</f>
        <v>0.6080645161290322</v>
      </c>
    </row>
    <row r="18" spans="1:9" ht="12.75" customHeight="1">
      <c r="A18" s="203" t="s">
        <v>719</v>
      </c>
      <c r="B18" s="370" t="s">
        <v>720</v>
      </c>
      <c r="C18" s="371"/>
      <c r="D18" s="371"/>
      <c r="E18" s="372"/>
      <c r="F18" s="207" t="s">
        <v>721</v>
      </c>
      <c r="G18" s="207"/>
      <c r="H18" s="207" t="s">
        <v>721</v>
      </c>
      <c r="I18" s="206"/>
    </row>
    <row r="19" spans="1:9" ht="12.75" customHeight="1">
      <c r="A19" s="203" t="s">
        <v>722</v>
      </c>
      <c r="B19" s="370" t="s">
        <v>723</v>
      </c>
      <c r="C19" s="371"/>
      <c r="D19" s="371"/>
      <c r="E19" s="372"/>
      <c r="F19" s="205"/>
      <c r="G19" s="205"/>
      <c r="H19" s="205"/>
      <c r="I19" s="208"/>
    </row>
    <row r="20" spans="1:9" ht="12.75" customHeight="1">
      <c r="A20" s="203" t="s">
        <v>724</v>
      </c>
      <c r="B20" s="370" t="s">
        <v>725</v>
      </c>
      <c r="C20" s="371"/>
      <c r="D20" s="371"/>
      <c r="E20" s="372"/>
      <c r="F20" s="205"/>
      <c r="G20" s="205"/>
      <c r="H20" s="205"/>
      <c r="I20" s="208"/>
    </row>
    <row r="21" spans="1:9" ht="12.75" customHeight="1">
      <c r="A21" s="203" t="s">
        <v>726</v>
      </c>
      <c r="B21" s="370" t="s">
        <v>727</v>
      </c>
      <c r="C21" s="371"/>
      <c r="D21" s="371"/>
      <c r="E21" s="372"/>
      <c r="F21" s="205"/>
      <c r="G21" s="205"/>
      <c r="H21" s="205"/>
      <c r="I21" s="208"/>
    </row>
    <row r="22" spans="1:9" ht="12.75" customHeight="1">
      <c r="A22" s="203" t="s">
        <v>25</v>
      </c>
      <c r="B22" s="370" t="s">
        <v>728</v>
      </c>
      <c r="C22" s="371"/>
      <c r="D22" s="371"/>
      <c r="E22" s="372"/>
      <c r="F22" s="204">
        <f>SUM(F23:F28)</f>
        <v>1796216</v>
      </c>
      <c r="G22" s="204"/>
      <c r="H22" s="204">
        <f>SUM(H23:H28)</f>
        <v>1634289</v>
      </c>
      <c r="I22" s="202">
        <f>H22/F22</f>
        <v>0.9098510424136073</v>
      </c>
    </row>
    <row r="23" spans="1:9" ht="12.75" customHeight="1">
      <c r="A23" s="203" t="s">
        <v>27</v>
      </c>
      <c r="B23" s="370" t="s">
        <v>729</v>
      </c>
      <c r="C23" s="371"/>
      <c r="D23" s="371"/>
      <c r="E23" s="372"/>
      <c r="F23" s="205">
        <v>1152664</v>
      </c>
      <c r="G23" s="205"/>
      <c r="H23" s="205">
        <v>1108959</v>
      </c>
      <c r="I23" s="206">
        <f>H23/F23</f>
        <v>0.9620834866014728</v>
      </c>
    </row>
    <row r="24" spans="1:9" ht="12.75" customHeight="1">
      <c r="A24" s="203" t="s">
        <v>29</v>
      </c>
      <c r="B24" s="410" t="s">
        <v>730</v>
      </c>
      <c r="C24" s="411"/>
      <c r="D24" s="411"/>
      <c r="E24" s="412"/>
      <c r="F24" s="205">
        <v>579082</v>
      </c>
      <c r="G24" s="205"/>
      <c r="H24" s="205">
        <v>470082</v>
      </c>
      <c r="I24" s="206">
        <f>H24/F24</f>
        <v>0.8117710445152846</v>
      </c>
    </row>
    <row r="25" spans="1:9" ht="12.75" customHeight="1">
      <c r="A25" s="203" t="s">
        <v>31</v>
      </c>
      <c r="B25" s="370" t="s">
        <v>731</v>
      </c>
      <c r="C25" s="371"/>
      <c r="D25" s="371"/>
      <c r="E25" s="372"/>
      <c r="F25" s="205">
        <v>30522</v>
      </c>
      <c r="G25" s="205"/>
      <c r="H25" s="205">
        <v>30126</v>
      </c>
      <c r="I25" s="206">
        <f>H25/F25</f>
        <v>0.9870257519166503</v>
      </c>
    </row>
    <row r="26" spans="1:9" ht="12.75" customHeight="1">
      <c r="A26" s="203" t="s">
        <v>33</v>
      </c>
      <c r="B26" s="370" t="s">
        <v>732</v>
      </c>
      <c r="C26" s="371"/>
      <c r="D26" s="371"/>
      <c r="E26" s="372"/>
      <c r="F26" s="205">
        <v>33948</v>
      </c>
      <c r="G26" s="205"/>
      <c r="H26" s="205">
        <v>25122</v>
      </c>
      <c r="I26" s="206">
        <f>H26/F26</f>
        <v>0.7400141392718275</v>
      </c>
    </row>
    <row r="27" spans="1:9" ht="12.75" customHeight="1">
      <c r="A27" s="203" t="s">
        <v>35</v>
      </c>
      <c r="B27" s="370" t="s">
        <v>733</v>
      </c>
      <c r="C27" s="371"/>
      <c r="D27" s="371"/>
      <c r="E27" s="372"/>
      <c r="F27" s="205"/>
      <c r="G27" s="205"/>
      <c r="H27" s="205"/>
      <c r="I27" s="208"/>
    </row>
    <row r="28" spans="1:9" ht="12.75" customHeight="1">
      <c r="A28" s="203" t="s">
        <v>37</v>
      </c>
      <c r="B28" s="370" t="s">
        <v>734</v>
      </c>
      <c r="C28" s="371"/>
      <c r="D28" s="371"/>
      <c r="E28" s="372"/>
      <c r="F28" s="205"/>
      <c r="G28" s="205"/>
      <c r="H28" s="205"/>
      <c r="I28" s="208"/>
    </row>
    <row r="29" spans="1:9" ht="12.75" customHeight="1">
      <c r="A29" s="203" t="s">
        <v>39</v>
      </c>
      <c r="B29" s="370" t="s">
        <v>735</v>
      </c>
      <c r="C29" s="371"/>
      <c r="D29" s="371"/>
      <c r="E29" s="372"/>
      <c r="F29" s="204">
        <f>SUM(F30:F35)</f>
        <v>3000</v>
      </c>
      <c r="G29" s="204"/>
      <c r="H29" s="204">
        <f>SUM(H30:H35)</f>
        <v>3000</v>
      </c>
      <c r="I29" s="202">
        <f>H29/F29</f>
        <v>1</v>
      </c>
    </row>
    <row r="30" spans="1:9" ht="12.75" customHeight="1">
      <c r="A30" s="203" t="s">
        <v>41</v>
      </c>
      <c r="B30" s="370" t="s">
        <v>736</v>
      </c>
      <c r="C30" s="371"/>
      <c r="D30" s="371"/>
      <c r="E30" s="372"/>
      <c r="F30" s="205">
        <v>3000</v>
      </c>
      <c r="G30" s="205"/>
      <c r="H30" s="205">
        <v>3000</v>
      </c>
      <c r="I30" s="206">
        <f>H30/F30</f>
        <v>1</v>
      </c>
    </row>
    <row r="31" spans="1:9" ht="12.75" customHeight="1">
      <c r="A31" s="203" t="s">
        <v>43</v>
      </c>
      <c r="B31" s="370" t="s">
        <v>737</v>
      </c>
      <c r="C31" s="371"/>
      <c r="D31" s="371"/>
      <c r="E31" s="372"/>
      <c r="F31" s="205"/>
      <c r="G31" s="205"/>
      <c r="H31" s="205"/>
      <c r="I31" s="208"/>
    </row>
    <row r="32" spans="1:9" ht="12.75" customHeight="1">
      <c r="A32" s="203" t="s">
        <v>44</v>
      </c>
      <c r="B32" s="370" t="s">
        <v>738</v>
      </c>
      <c r="C32" s="371"/>
      <c r="D32" s="371"/>
      <c r="E32" s="372"/>
      <c r="F32" s="205"/>
      <c r="G32" s="205"/>
      <c r="H32" s="205"/>
      <c r="I32" s="208"/>
    </row>
    <row r="33" spans="1:9" ht="12.75" customHeight="1">
      <c r="A33" s="203" t="s">
        <v>46</v>
      </c>
      <c r="B33" s="410" t="s">
        <v>739</v>
      </c>
      <c r="C33" s="411"/>
      <c r="D33" s="411"/>
      <c r="E33" s="412"/>
      <c r="F33" s="205"/>
      <c r="G33" s="205"/>
      <c r="H33" s="205"/>
      <c r="I33" s="206"/>
    </row>
    <row r="34" spans="1:9" ht="12.75" customHeight="1">
      <c r="A34" s="203" t="s">
        <v>112</v>
      </c>
      <c r="B34" s="370" t="s">
        <v>740</v>
      </c>
      <c r="C34" s="371"/>
      <c r="D34" s="371"/>
      <c r="E34" s="372"/>
      <c r="F34" s="205"/>
      <c r="G34" s="205"/>
      <c r="H34" s="205"/>
      <c r="I34" s="208"/>
    </row>
    <row r="35" spans="1:9" ht="12.75" customHeight="1">
      <c r="A35" s="203" t="s">
        <v>113</v>
      </c>
      <c r="B35" s="410" t="s">
        <v>741</v>
      </c>
      <c r="C35" s="411"/>
      <c r="D35" s="411"/>
      <c r="E35" s="412"/>
      <c r="F35" s="205"/>
      <c r="G35" s="205"/>
      <c r="H35" s="205"/>
      <c r="I35" s="208"/>
    </row>
    <row r="36" spans="1:9" ht="12.75" customHeight="1">
      <c r="A36" s="203" t="s">
        <v>114</v>
      </c>
      <c r="B36" s="383" t="s">
        <v>742</v>
      </c>
      <c r="C36" s="371"/>
      <c r="D36" s="371"/>
      <c r="E36" s="372"/>
      <c r="F36" s="204">
        <f>SUM(F37,F43,F48,F53)</f>
        <v>1275189</v>
      </c>
      <c r="G36" s="204"/>
      <c r="H36" s="204">
        <f>SUM(H37,H43,H48,H53)</f>
        <v>1502055</v>
      </c>
      <c r="I36" s="202">
        <f>H36/F36</f>
        <v>1.1779077454400877</v>
      </c>
    </row>
    <row r="37" spans="1:9" ht="12.75" customHeight="1">
      <c r="A37" s="203" t="s">
        <v>115</v>
      </c>
      <c r="B37" s="370" t="s">
        <v>743</v>
      </c>
      <c r="C37" s="371"/>
      <c r="D37" s="371"/>
      <c r="E37" s="372"/>
      <c r="F37" s="204">
        <f>SUM(F38:F42)</f>
        <v>141592</v>
      </c>
      <c r="G37" s="204"/>
      <c r="H37" s="204">
        <f>SUM(H38:H42)</f>
        <v>139108</v>
      </c>
      <c r="I37" s="202">
        <f>H37/F37</f>
        <v>0.9824566359681338</v>
      </c>
    </row>
    <row r="38" spans="1:9" ht="12.75" customHeight="1">
      <c r="A38" s="203" t="s">
        <v>116</v>
      </c>
      <c r="B38" s="370" t="s">
        <v>744</v>
      </c>
      <c r="C38" s="371"/>
      <c r="D38" s="371"/>
      <c r="E38" s="372"/>
      <c r="F38" s="205">
        <v>29390</v>
      </c>
      <c r="G38" s="205"/>
      <c r="H38" s="205">
        <v>27361</v>
      </c>
      <c r="I38" s="206">
        <f>H38/F38</f>
        <v>0.930962912555291</v>
      </c>
    </row>
    <row r="39" spans="1:9" ht="12.75" customHeight="1">
      <c r="A39" s="203" t="s">
        <v>117</v>
      </c>
      <c r="B39" s="410" t="s">
        <v>745</v>
      </c>
      <c r="C39" s="411"/>
      <c r="D39" s="411"/>
      <c r="E39" s="412"/>
      <c r="F39" s="205"/>
      <c r="G39" s="205"/>
      <c r="H39" s="205"/>
      <c r="I39" s="208"/>
    </row>
    <row r="40" spans="1:9" ht="12.75" customHeight="1">
      <c r="A40" s="203" t="s">
        <v>118</v>
      </c>
      <c r="B40" s="370" t="s">
        <v>746</v>
      </c>
      <c r="C40" s="371"/>
      <c r="D40" s="371"/>
      <c r="E40" s="372"/>
      <c r="F40" s="205"/>
      <c r="G40" s="205"/>
      <c r="H40" s="205"/>
      <c r="I40" s="208"/>
    </row>
    <row r="41" spans="1:9" ht="12.75" customHeight="1">
      <c r="A41" s="203" t="s">
        <v>122</v>
      </c>
      <c r="B41" s="370" t="s">
        <v>747</v>
      </c>
      <c r="C41" s="371"/>
      <c r="D41" s="371"/>
      <c r="E41" s="372"/>
      <c r="F41" s="205">
        <v>112172</v>
      </c>
      <c r="G41" s="205"/>
      <c r="H41" s="205">
        <v>111265</v>
      </c>
      <c r="I41" s="206">
        <f>H41/F41</f>
        <v>0.9919142031879613</v>
      </c>
    </row>
    <row r="42" spans="1:9" ht="12.75" customHeight="1">
      <c r="A42" s="203" t="s">
        <v>123</v>
      </c>
      <c r="B42" s="370" t="s">
        <v>748</v>
      </c>
      <c r="C42" s="371"/>
      <c r="D42" s="371"/>
      <c r="E42" s="372"/>
      <c r="F42" s="205">
        <v>30</v>
      </c>
      <c r="G42" s="205"/>
      <c r="H42" s="205">
        <v>482</v>
      </c>
      <c r="I42" s="208" t="s">
        <v>146</v>
      </c>
    </row>
    <row r="43" spans="1:9" ht="12.75" customHeight="1">
      <c r="A43" s="203" t="s">
        <v>124</v>
      </c>
      <c r="B43" s="370" t="s">
        <v>749</v>
      </c>
      <c r="C43" s="371"/>
      <c r="D43" s="371"/>
      <c r="E43" s="372"/>
      <c r="F43" s="204">
        <f>SUM(F44:F47)</f>
        <v>677726</v>
      </c>
      <c r="G43" s="204"/>
      <c r="H43" s="204">
        <f>SUM(H44:H47)</f>
        <v>442836</v>
      </c>
      <c r="I43" s="202">
        <f>H43/F43</f>
        <v>0.6534145067475646</v>
      </c>
    </row>
    <row r="44" spans="1:9" ht="12.75" customHeight="1">
      <c r="A44" s="203" t="s">
        <v>125</v>
      </c>
      <c r="B44" s="370" t="s">
        <v>750</v>
      </c>
      <c r="C44" s="371"/>
      <c r="D44" s="371"/>
      <c r="E44" s="372"/>
      <c r="F44" s="205">
        <v>231122</v>
      </c>
      <c r="G44" s="205"/>
      <c r="H44" s="205">
        <v>191581</v>
      </c>
      <c r="I44" s="206">
        <f>H44/F44</f>
        <v>0.8289171952475316</v>
      </c>
    </row>
    <row r="45" spans="1:9" ht="12.75" customHeight="1">
      <c r="A45" s="203" t="s">
        <v>126</v>
      </c>
      <c r="B45" s="370" t="s">
        <v>751</v>
      </c>
      <c r="C45" s="371"/>
      <c r="D45" s="371"/>
      <c r="E45" s="372"/>
      <c r="F45" s="205"/>
      <c r="G45" s="205"/>
      <c r="H45" s="205"/>
      <c r="I45" s="206"/>
    </row>
    <row r="46" spans="1:9" ht="12.75" customHeight="1">
      <c r="A46" s="203" t="s">
        <v>127</v>
      </c>
      <c r="B46" s="370" t="s">
        <v>752</v>
      </c>
      <c r="C46" s="371"/>
      <c r="D46" s="371"/>
      <c r="E46" s="372"/>
      <c r="F46" s="205"/>
      <c r="G46" s="205"/>
      <c r="H46" s="205"/>
      <c r="I46" s="206"/>
    </row>
    <row r="47" spans="1:9" ht="12.75" customHeight="1">
      <c r="A47" s="203" t="s">
        <v>128</v>
      </c>
      <c r="B47" s="370" t="s">
        <v>753</v>
      </c>
      <c r="C47" s="371"/>
      <c r="D47" s="371"/>
      <c r="E47" s="372"/>
      <c r="F47" s="205">
        <v>446604</v>
      </c>
      <c r="G47" s="205"/>
      <c r="H47" s="205">
        <v>251255</v>
      </c>
      <c r="I47" s="206">
        <f>H47/F47</f>
        <v>0.5625901245846432</v>
      </c>
    </row>
    <row r="48" spans="1:9" ht="12.75" customHeight="1">
      <c r="A48" s="203" t="s">
        <v>136</v>
      </c>
      <c r="B48" s="370" t="s">
        <v>754</v>
      </c>
      <c r="C48" s="371"/>
      <c r="D48" s="371"/>
      <c r="E48" s="372"/>
      <c r="F48" s="204">
        <f>SUM(F50:F52)</f>
        <v>0</v>
      </c>
      <c r="G48" s="204"/>
      <c r="H48" s="204">
        <f>SUM(H50:H52)</f>
        <v>0</v>
      </c>
      <c r="I48" s="202"/>
    </row>
    <row r="49" spans="1:9" ht="12.75" customHeight="1">
      <c r="A49" s="203" t="s">
        <v>137</v>
      </c>
      <c r="B49" s="370" t="s">
        <v>755</v>
      </c>
      <c r="C49" s="371"/>
      <c r="D49" s="371"/>
      <c r="E49" s="372"/>
      <c r="F49" s="209"/>
      <c r="G49" s="209"/>
      <c r="H49" s="209"/>
      <c r="I49" s="208"/>
    </row>
    <row r="50" spans="1:9" ht="12.75" customHeight="1">
      <c r="A50" s="203" t="s">
        <v>138</v>
      </c>
      <c r="B50" s="370" t="s">
        <v>756</v>
      </c>
      <c r="C50" s="371"/>
      <c r="D50" s="371"/>
      <c r="E50" s="372"/>
      <c r="F50" s="205"/>
      <c r="G50" s="205"/>
      <c r="H50" s="205"/>
      <c r="I50" s="208"/>
    </row>
    <row r="51" spans="1:9" ht="12.75" customHeight="1">
      <c r="A51" s="203" t="s">
        <v>166</v>
      </c>
      <c r="B51" s="370" t="s">
        <v>757</v>
      </c>
      <c r="C51" s="371"/>
      <c r="D51" s="371"/>
      <c r="E51" s="372"/>
      <c r="F51" s="205"/>
      <c r="G51" s="205"/>
      <c r="H51" s="205"/>
      <c r="I51" s="208"/>
    </row>
    <row r="52" spans="1:9" ht="12.75" customHeight="1">
      <c r="A52" s="203" t="s">
        <v>167</v>
      </c>
      <c r="B52" s="370" t="s">
        <v>758</v>
      </c>
      <c r="C52" s="371"/>
      <c r="D52" s="371"/>
      <c r="E52" s="372"/>
      <c r="F52" s="210"/>
      <c r="G52" s="210"/>
      <c r="H52" s="210"/>
      <c r="I52" s="208"/>
    </row>
    <row r="53" spans="1:9" ht="12.75" customHeight="1">
      <c r="A53" s="203" t="s">
        <v>168</v>
      </c>
      <c r="B53" s="370" t="s">
        <v>759</v>
      </c>
      <c r="C53" s="371"/>
      <c r="D53" s="371"/>
      <c r="E53" s="372"/>
      <c r="F53" s="204">
        <f>SUM(F54:F55)</f>
        <v>455871</v>
      </c>
      <c r="G53" s="204"/>
      <c r="H53" s="204">
        <f>SUM(H54:H55)</f>
        <v>920111</v>
      </c>
      <c r="I53" s="202">
        <f>H53/F53</f>
        <v>2.0183582636315975</v>
      </c>
    </row>
    <row r="54" spans="1:9" ht="12.75" customHeight="1">
      <c r="A54" s="203" t="s">
        <v>169</v>
      </c>
      <c r="B54" s="370" t="s">
        <v>760</v>
      </c>
      <c r="C54" s="371"/>
      <c r="D54" s="371"/>
      <c r="E54" s="372"/>
      <c r="F54" s="205">
        <v>962</v>
      </c>
      <c r="G54" s="205"/>
      <c r="H54" s="205">
        <v>1066</v>
      </c>
      <c r="I54" s="206">
        <f>H54/F54</f>
        <v>1.1081081081081081</v>
      </c>
    </row>
    <row r="55" spans="1:9" ht="12.75" customHeight="1">
      <c r="A55" s="203" t="s">
        <v>170</v>
      </c>
      <c r="B55" s="370" t="s">
        <v>761</v>
      </c>
      <c r="C55" s="371"/>
      <c r="D55" s="371"/>
      <c r="E55" s="372"/>
      <c r="F55" s="205">
        <v>454909</v>
      </c>
      <c r="G55" s="205"/>
      <c r="H55" s="205">
        <v>919045</v>
      </c>
      <c r="I55" s="206">
        <f>H55/F55</f>
        <v>2.020283177514624</v>
      </c>
    </row>
    <row r="56" spans="1:9" ht="12.75" customHeight="1">
      <c r="A56" s="203" t="s">
        <v>171</v>
      </c>
      <c r="B56" s="383" t="s">
        <v>762</v>
      </c>
      <c r="C56" s="371"/>
      <c r="D56" s="371"/>
      <c r="E56" s="372"/>
      <c r="F56" s="211">
        <f>SUM(F57:F59)</f>
        <v>15268</v>
      </c>
      <c r="G56" s="211"/>
      <c r="H56" s="211">
        <f>SUM(H57:H59)</f>
        <v>33657</v>
      </c>
      <c r="I56" s="202">
        <f>H56/F56</f>
        <v>2.2044144616190726</v>
      </c>
    </row>
    <row r="57" spans="1:9" ht="12.75" customHeight="1">
      <c r="A57" s="203" t="s">
        <v>172</v>
      </c>
      <c r="B57" s="370" t="s">
        <v>763</v>
      </c>
      <c r="C57" s="371"/>
      <c r="D57" s="371"/>
      <c r="E57" s="372"/>
      <c r="F57" s="205"/>
      <c r="G57" s="205"/>
      <c r="H57" s="205">
        <v>20775</v>
      </c>
      <c r="I57" s="206"/>
    </row>
    <row r="58" spans="1:9" ht="12.75" customHeight="1">
      <c r="A58" s="203" t="s">
        <v>173</v>
      </c>
      <c r="B58" s="370" t="s">
        <v>764</v>
      </c>
      <c r="C58" s="371"/>
      <c r="D58" s="371"/>
      <c r="E58" s="372"/>
      <c r="F58" s="212">
        <v>15268</v>
      </c>
      <c r="G58" s="212"/>
      <c r="H58" s="212">
        <v>12882</v>
      </c>
      <c r="I58" s="206">
        <f>H58/F58</f>
        <v>0.8437254388263034</v>
      </c>
    </row>
    <row r="59" spans="1:9" ht="12.75" customHeight="1">
      <c r="A59" s="203" t="s">
        <v>174</v>
      </c>
      <c r="B59" s="370" t="s">
        <v>765</v>
      </c>
      <c r="C59" s="371"/>
      <c r="D59" s="371"/>
      <c r="E59" s="372"/>
      <c r="F59" s="213"/>
      <c r="G59" s="213"/>
      <c r="H59" s="213"/>
      <c r="I59" s="214"/>
    </row>
    <row r="60" spans="1:9" ht="12.75" customHeight="1">
      <c r="A60" s="203" t="s">
        <v>175</v>
      </c>
      <c r="B60" s="383" t="s">
        <v>766</v>
      </c>
      <c r="C60" s="371"/>
      <c r="D60" s="371"/>
      <c r="E60" s="372"/>
      <c r="F60" s="204">
        <f>SUM(F13,F36,F56)</f>
        <v>3112613</v>
      </c>
      <c r="G60" s="204"/>
      <c r="H60" s="204">
        <f>SUM(H13,H36,H56)</f>
        <v>3186950</v>
      </c>
      <c r="I60" s="202">
        <f>H60/F60</f>
        <v>1.0238825064343045</v>
      </c>
    </row>
    <row r="61" spans="1:9" ht="12.75" customHeight="1">
      <c r="A61" s="215"/>
      <c r="B61" s="401" t="s">
        <v>767</v>
      </c>
      <c r="C61" s="375"/>
      <c r="D61" s="375"/>
      <c r="E61" s="376"/>
      <c r="F61" s="216"/>
      <c r="G61" s="216"/>
      <c r="H61" s="216"/>
      <c r="I61" s="217"/>
    </row>
    <row r="62" spans="1:9" ht="12" customHeight="1">
      <c r="A62" s="176"/>
      <c r="B62" s="218"/>
      <c r="C62" s="218"/>
      <c r="D62" s="218"/>
      <c r="E62" s="218"/>
      <c r="F62" s="219"/>
      <c r="G62" s="219"/>
      <c r="H62" s="402" t="s">
        <v>768</v>
      </c>
      <c r="I62" s="403"/>
    </row>
    <row r="63" spans="1:9" ht="49.5" customHeight="1">
      <c r="A63" s="405" t="s">
        <v>769</v>
      </c>
      <c r="B63" s="406"/>
      <c r="C63" s="406"/>
      <c r="D63" s="218"/>
      <c r="E63" s="218"/>
      <c r="F63" s="219"/>
      <c r="G63" s="219"/>
      <c r="H63" s="404"/>
      <c r="I63" s="404"/>
    </row>
    <row r="64" spans="1:9" s="170" customFormat="1" ht="19.5" customHeight="1">
      <c r="A64" s="160">
        <f aca="true" t="shared" si="0" ref="A64:A69">A1</f>
        <v>0</v>
      </c>
      <c r="B64" s="161"/>
      <c r="C64" s="161"/>
      <c r="D64" s="161"/>
      <c r="E64" s="161"/>
      <c r="F64" s="407" t="s">
        <v>687</v>
      </c>
      <c r="G64" s="407"/>
      <c r="H64" s="407"/>
      <c r="I64" s="407"/>
    </row>
    <row r="65" spans="1:9" s="170" customFormat="1" ht="11.25" customHeight="1">
      <c r="A65" s="221">
        <f t="shared" si="0"/>
        <v>0</v>
      </c>
      <c r="B65" s="221"/>
      <c r="C65" s="221"/>
      <c r="D65" s="221"/>
      <c r="E65" s="161"/>
      <c r="F65" s="408" t="s">
        <v>688</v>
      </c>
      <c r="G65" s="408"/>
      <c r="H65" s="408"/>
      <c r="I65" s="408"/>
    </row>
    <row r="66" spans="1:9" s="170" customFormat="1" ht="15" customHeight="1">
      <c r="A66" s="165">
        <f t="shared" si="0"/>
        <v>0</v>
      </c>
      <c r="B66" s="161"/>
      <c r="C66" s="161"/>
      <c r="D66" s="161"/>
      <c r="E66" s="161"/>
      <c r="F66" s="409" t="s">
        <v>689</v>
      </c>
      <c r="G66" s="409"/>
      <c r="H66" s="409"/>
      <c r="I66" s="409"/>
    </row>
    <row r="67" spans="1:9" s="170" customFormat="1" ht="11.25" customHeight="1">
      <c r="A67" s="168">
        <f t="shared" si="0"/>
        <v>0</v>
      </c>
      <c r="B67" s="161"/>
      <c r="C67" s="161"/>
      <c r="D67" s="161"/>
      <c r="E67" s="161"/>
      <c r="F67" s="409"/>
      <c r="G67" s="409"/>
      <c r="H67" s="409"/>
      <c r="I67" s="409"/>
    </row>
    <row r="68" spans="1:10" s="170" customFormat="1" ht="19.5" customHeight="1">
      <c r="A68" s="169">
        <f t="shared" si="0"/>
        <v>0</v>
      </c>
      <c r="B68" s="169"/>
      <c r="C68" s="169"/>
      <c r="D68" s="169"/>
      <c r="E68" s="169"/>
      <c r="F68" s="387" t="s">
        <v>690</v>
      </c>
      <c r="G68" s="387"/>
      <c r="H68" s="387"/>
      <c r="I68" s="387"/>
      <c r="J68" s="222"/>
    </row>
    <row r="69" spans="1:9" s="170" customFormat="1" ht="19.5" customHeight="1">
      <c r="A69" s="388" t="str">
        <f t="shared" si="0"/>
        <v>2015. éves  mérleg</v>
      </c>
      <c r="B69" s="388"/>
      <c r="C69" s="388"/>
      <c r="D69" s="388"/>
      <c r="E69" s="388"/>
      <c r="F69" s="388"/>
      <c r="G69" s="388"/>
      <c r="H69" s="388"/>
      <c r="I69" s="388"/>
    </row>
    <row r="70" spans="1:9" s="170" customFormat="1" ht="10.5" customHeight="1">
      <c r="A70" s="171"/>
      <c r="B70" s="174"/>
      <c r="C70" s="174"/>
      <c r="D70" s="174"/>
      <c r="E70" s="174"/>
      <c r="F70" s="175"/>
      <c r="G70" s="175"/>
      <c r="H70" s="174"/>
      <c r="I70" s="174"/>
    </row>
    <row r="71" spans="1:9" s="170" customFormat="1" ht="12" customHeight="1">
      <c r="A71" s="174"/>
      <c r="B71" s="177" t="s">
        <v>770</v>
      </c>
      <c r="C71" s="174"/>
      <c r="D71" s="174"/>
      <c r="E71" s="174"/>
      <c r="F71" s="175"/>
      <c r="G71" s="175"/>
      <c r="H71" s="174"/>
      <c r="I71" s="174"/>
    </row>
    <row r="72" spans="1:9" s="170" customFormat="1" ht="10.5" customHeight="1">
      <c r="A72" s="176"/>
      <c r="B72" s="177"/>
      <c r="C72" s="177"/>
      <c r="D72" s="177"/>
      <c r="E72" s="177"/>
      <c r="F72" s="178"/>
      <c r="G72" s="178"/>
      <c r="H72" s="179"/>
      <c r="I72" s="180" t="s">
        <v>693</v>
      </c>
    </row>
    <row r="73" spans="1:9" s="185" customFormat="1" ht="12.75" customHeight="1">
      <c r="A73" s="389" t="s">
        <v>771</v>
      </c>
      <c r="B73" s="391" t="s">
        <v>695</v>
      </c>
      <c r="C73" s="392"/>
      <c r="D73" s="392"/>
      <c r="E73" s="393"/>
      <c r="F73" s="389" t="s">
        <v>696</v>
      </c>
      <c r="G73" s="183" t="s">
        <v>697</v>
      </c>
      <c r="H73" s="397" t="s">
        <v>698</v>
      </c>
      <c r="I73" s="399" t="s">
        <v>772</v>
      </c>
    </row>
    <row r="74" spans="1:9" s="185" customFormat="1" ht="12.75" customHeight="1">
      <c r="A74" s="390"/>
      <c r="B74" s="394"/>
      <c r="C74" s="395"/>
      <c r="D74" s="395"/>
      <c r="E74" s="396"/>
      <c r="F74" s="390"/>
      <c r="G74" s="190" t="s">
        <v>701</v>
      </c>
      <c r="H74" s="398"/>
      <c r="I74" s="400"/>
    </row>
    <row r="75" spans="1:9" s="185" customFormat="1" ht="12.75" customHeight="1">
      <c r="A75" s="192" t="s">
        <v>703</v>
      </c>
      <c r="B75" s="193" t="s">
        <v>704</v>
      </c>
      <c r="C75" s="194"/>
      <c r="D75" s="194"/>
      <c r="E75" s="195"/>
      <c r="F75" s="196" t="s">
        <v>705</v>
      </c>
      <c r="G75" s="197" t="s">
        <v>706</v>
      </c>
      <c r="H75" s="198" t="s">
        <v>707</v>
      </c>
      <c r="I75" s="199" t="s">
        <v>708</v>
      </c>
    </row>
    <row r="76" spans="1:9" s="170" customFormat="1" ht="12.75" customHeight="1">
      <c r="A76" s="200" t="s">
        <v>176</v>
      </c>
      <c r="B76" s="384" t="s">
        <v>773</v>
      </c>
      <c r="C76" s="385"/>
      <c r="D76" s="385"/>
      <c r="E76" s="386"/>
      <c r="F76" s="224">
        <f>SUM(F77:F85)</f>
        <v>1894107</v>
      </c>
      <c r="G76" s="224"/>
      <c r="H76" s="224">
        <f>SUM(H77:H85)</f>
        <v>1892607</v>
      </c>
      <c r="I76" s="202">
        <f>H76/F76</f>
        <v>0.99920807008263</v>
      </c>
    </row>
    <row r="77" spans="1:9" ht="12.75" customHeight="1">
      <c r="A77" s="203" t="s">
        <v>177</v>
      </c>
      <c r="B77" s="370" t="s">
        <v>774</v>
      </c>
      <c r="C77" s="371"/>
      <c r="D77" s="371"/>
      <c r="E77" s="372"/>
      <c r="F77" s="225">
        <v>1114130</v>
      </c>
      <c r="G77" s="225"/>
      <c r="H77" s="225">
        <v>1114130</v>
      </c>
      <c r="I77" s="226">
        <f>H77/F77</f>
        <v>1</v>
      </c>
    </row>
    <row r="78" spans="1:9" ht="12.75" customHeight="1">
      <c r="A78" s="203" t="s">
        <v>178</v>
      </c>
      <c r="B78" s="370" t="s">
        <v>775</v>
      </c>
      <c r="C78" s="371"/>
      <c r="D78" s="371"/>
      <c r="E78" s="372"/>
      <c r="F78" s="227"/>
      <c r="G78" s="227"/>
      <c r="H78" s="227"/>
      <c r="I78" s="228"/>
    </row>
    <row r="79" spans="1:9" ht="12.75" customHeight="1">
      <c r="A79" s="203"/>
      <c r="B79" s="370" t="s">
        <v>776</v>
      </c>
      <c r="C79" s="371"/>
      <c r="D79" s="371"/>
      <c r="E79" s="372"/>
      <c r="F79" s="227"/>
      <c r="G79" s="227"/>
      <c r="H79" s="227"/>
      <c r="I79" s="228"/>
    </row>
    <row r="80" spans="1:9" ht="12.75" customHeight="1">
      <c r="A80" s="203" t="s">
        <v>777</v>
      </c>
      <c r="B80" s="370" t="s">
        <v>778</v>
      </c>
      <c r="C80" s="371"/>
      <c r="D80" s="371"/>
      <c r="E80" s="372"/>
      <c r="F80" s="227"/>
      <c r="G80" s="227"/>
      <c r="H80" s="227"/>
      <c r="I80" s="228"/>
    </row>
    <row r="81" spans="1:9" ht="12.75" customHeight="1">
      <c r="A81" s="203" t="s">
        <v>779</v>
      </c>
      <c r="B81" s="370" t="s">
        <v>780</v>
      </c>
      <c r="C81" s="371"/>
      <c r="D81" s="371"/>
      <c r="E81" s="372"/>
      <c r="F81" s="227">
        <v>63530</v>
      </c>
      <c r="G81" s="227"/>
      <c r="H81" s="227">
        <v>63530</v>
      </c>
      <c r="I81" s="226">
        <f>H81/F81</f>
        <v>1</v>
      </c>
    </row>
    <row r="82" spans="1:9" ht="12.75" customHeight="1">
      <c r="A82" s="203" t="s">
        <v>781</v>
      </c>
      <c r="B82" s="370" t="s">
        <v>782</v>
      </c>
      <c r="C82" s="371"/>
      <c r="D82" s="371"/>
      <c r="E82" s="372"/>
      <c r="F82" s="227">
        <v>667947</v>
      </c>
      <c r="G82" s="227"/>
      <c r="H82" s="227">
        <v>714947</v>
      </c>
      <c r="I82" s="226">
        <f>H82/F82</f>
        <v>1.0703648642781538</v>
      </c>
    </row>
    <row r="83" spans="1:9" s="170" customFormat="1" ht="12.75" customHeight="1">
      <c r="A83" s="203" t="s">
        <v>783</v>
      </c>
      <c r="B83" s="370" t="s">
        <v>784</v>
      </c>
      <c r="C83" s="371"/>
      <c r="D83" s="371"/>
      <c r="E83" s="372"/>
      <c r="F83" s="229">
        <v>48500</v>
      </c>
      <c r="G83" s="229"/>
      <c r="H83" s="229"/>
      <c r="I83" s="226">
        <f>H83/F83</f>
        <v>0</v>
      </c>
    </row>
    <row r="84" spans="1:9" ht="12.75" customHeight="1">
      <c r="A84" s="203" t="s">
        <v>785</v>
      </c>
      <c r="B84" s="370" t="s">
        <v>786</v>
      </c>
      <c r="C84" s="371"/>
      <c r="D84" s="371"/>
      <c r="E84" s="372"/>
      <c r="F84" s="225"/>
      <c r="G84" s="225"/>
      <c r="H84" s="225"/>
      <c r="I84" s="226"/>
    </row>
    <row r="85" spans="1:9" s="170" customFormat="1" ht="12.75" customHeight="1">
      <c r="A85" s="203" t="s">
        <v>787</v>
      </c>
      <c r="B85" s="370" t="s">
        <v>788</v>
      </c>
      <c r="C85" s="371"/>
      <c r="D85" s="371"/>
      <c r="E85" s="372"/>
      <c r="F85" s="230" t="s">
        <v>721</v>
      </c>
      <c r="G85" s="230"/>
      <c r="H85" s="231">
        <v>0</v>
      </c>
      <c r="I85" s="226"/>
    </row>
    <row r="86" spans="1:10" ht="12.75" customHeight="1">
      <c r="A86" s="203" t="s">
        <v>789</v>
      </c>
      <c r="B86" s="383" t="s">
        <v>790</v>
      </c>
      <c r="C86" s="371"/>
      <c r="D86" s="371"/>
      <c r="E86" s="372"/>
      <c r="F86" s="232">
        <f>SUM(F87:F89)</f>
        <v>112172</v>
      </c>
      <c r="G86" s="232"/>
      <c r="H86" s="232">
        <f>SUM(H87:H89)</f>
        <v>111265</v>
      </c>
      <c r="I86" s="202">
        <f>H86/F86</f>
        <v>0.9919142031879613</v>
      </c>
      <c r="J86" s="233"/>
    </row>
    <row r="87" spans="1:9" ht="12.75" customHeight="1">
      <c r="A87" s="203" t="s">
        <v>791</v>
      </c>
      <c r="B87" s="370" t="s">
        <v>792</v>
      </c>
      <c r="C87" s="371"/>
      <c r="D87" s="371"/>
      <c r="E87" s="372"/>
      <c r="F87" s="234">
        <v>112172</v>
      </c>
      <c r="G87" s="234"/>
      <c r="H87" s="234">
        <v>111265</v>
      </c>
      <c r="I87" s="226">
        <f>H87/F87</f>
        <v>0.9919142031879613</v>
      </c>
    </row>
    <row r="88" spans="1:9" ht="12.75" customHeight="1">
      <c r="A88" s="203" t="s">
        <v>793</v>
      </c>
      <c r="B88" s="370" t="s">
        <v>794</v>
      </c>
      <c r="C88" s="371"/>
      <c r="D88" s="371"/>
      <c r="E88" s="372"/>
      <c r="F88" s="234">
        <v>0</v>
      </c>
      <c r="G88" s="234"/>
      <c r="H88" s="234">
        <v>0</v>
      </c>
      <c r="I88" s="206"/>
    </row>
    <row r="89" spans="1:9" s="170" customFormat="1" ht="12.75" customHeight="1">
      <c r="A89" s="203" t="s">
        <v>795</v>
      </c>
      <c r="B89" s="370" t="s">
        <v>796</v>
      </c>
      <c r="C89" s="371"/>
      <c r="D89" s="371"/>
      <c r="E89" s="372"/>
      <c r="F89" s="235"/>
      <c r="G89" s="235"/>
      <c r="H89" s="235"/>
      <c r="I89" s="206"/>
    </row>
    <row r="90" spans="1:9" s="170" customFormat="1" ht="12.75" customHeight="1">
      <c r="A90" s="203" t="s">
        <v>797</v>
      </c>
      <c r="B90" s="383" t="s">
        <v>798</v>
      </c>
      <c r="C90" s="371"/>
      <c r="D90" s="371"/>
      <c r="E90" s="372"/>
      <c r="F90" s="236">
        <f>SUM(F91,F95,F103)</f>
        <v>457088</v>
      </c>
      <c r="G90" s="236"/>
      <c r="H90" s="236">
        <f>SUM(H91,H95,H103)</f>
        <v>585750</v>
      </c>
      <c r="I90" s="202">
        <f>H90/F90</f>
        <v>1.2814819028283393</v>
      </c>
    </row>
    <row r="91" spans="1:9" s="170" customFormat="1" ht="12.75" customHeight="1">
      <c r="A91" s="203" t="s">
        <v>799</v>
      </c>
      <c r="B91" s="381" t="s">
        <v>800</v>
      </c>
      <c r="C91" s="371"/>
      <c r="D91" s="371"/>
      <c r="E91" s="372"/>
      <c r="F91" s="237">
        <f>SUM(F92:F94)</f>
        <v>0</v>
      </c>
      <c r="G91" s="237"/>
      <c r="H91" s="237">
        <f>SUM(H92:H94)</f>
        <v>0</v>
      </c>
      <c r="I91" s="238"/>
    </row>
    <row r="92" spans="1:9" s="170" customFormat="1" ht="12.75" customHeight="1">
      <c r="A92" s="203"/>
      <c r="B92" s="382"/>
      <c r="C92" s="371"/>
      <c r="D92" s="371"/>
      <c r="E92" s="372"/>
      <c r="F92" s="239"/>
      <c r="G92" s="239"/>
      <c r="H92" s="239"/>
      <c r="I92" s="206"/>
    </row>
    <row r="93" spans="1:9" ht="12.75" customHeight="1">
      <c r="A93" s="203" t="s">
        <v>801</v>
      </c>
      <c r="B93" s="370" t="s">
        <v>802</v>
      </c>
      <c r="C93" s="371"/>
      <c r="D93" s="371"/>
      <c r="E93" s="372"/>
      <c r="F93" s="234"/>
      <c r="G93" s="234"/>
      <c r="H93" s="234"/>
      <c r="I93" s="206"/>
    </row>
    <row r="94" spans="1:9" ht="12.75" customHeight="1">
      <c r="A94" s="203" t="s">
        <v>803</v>
      </c>
      <c r="B94" s="370" t="s">
        <v>804</v>
      </c>
      <c r="C94" s="371"/>
      <c r="D94" s="371"/>
      <c r="E94" s="372"/>
      <c r="F94" s="234"/>
      <c r="G94" s="234"/>
      <c r="H94" s="234"/>
      <c r="I94" s="206"/>
    </row>
    <row r="95" spans="1:9" ht="12.75" customHeight="1">
      <c r="A95" s="203" t="s">
        <v>805</v>
      </c>
      <c r="B95" s="370" t="s">
        <v>806</v>
      </c>
      <c r="C95" s="371"/>
      <c r="D95" s="371"/>
      <c r="E95" s="372"/>
      <c r="F95" s="232">
        <f>SUM(F96:F102)</f>
        <v>0</v>
      </c>
      <c r="G95" s="232"/>
      <c r="H95" s="232">
        <f>SUM(H96:H102)</f>
        <v>0</v>
      </c>
      <c r="I95" s="202"/>
    </row>
    <row r="96" spans="1:9" ht="12.75" customHeight="1">
      <c r="A96" s="203" t="s">
        <v>807</v>
      </c>
      <c r="B96" s="370" t="s">
        <v>808</v>
      </c>
      <c r="C96" s="371"/>
      <c r="D96" s="371"/>
      <c r="E96" s="372"/>
      <c r="F96" s="234"/>
      <c r="G96" s="234"/>
      <c r="H96" s="234"/>
      <c r="I96" s="206"/>
    </row>
    <row r="97" spans="1:9" ht="12.75" customHeight="1">
      <c r="A97" s="203" t="s">
        <v>809</v>
      </c>
      <c r="B97" s="370" t="s">
        <v>810</v>
      </c>
      <c r="C97" s="371"/>
      <c r="D97" s="371"/>
      <c r="E97" s="372"/>
      <c r="F97" s="234"/>
      <c r="G97" s="234"/>
      <c r="H97" s="234"/>
      <c r="I97" s="206"/>
    </row>
    <row r="98" spans="1:9" ht="12.75" customHeight="1">
      <c r="A98" s="203" t="s">
        <v>811</v>
      </c>
      <c r="B98" s="370" t="s">
        <v>812</v>
      </c>
      <c r="C98" s="371"/>
      <c r="D98" s="371"/>
      <c r="E98" s="372"/>
      <c r="F98" s="234"/>
      <c r="G98" s="234"/>
      <c r="H98" s="234"/>
      <c r="I98" s="206"/>
    </row>
    <row r="99" spans="1:9" ht="12.75" customHeight="1">
      <c r="A99" s="203" t="s">
        <v>813</v>
      </c>
      <c r="B99" s="370" t="s">
        <v>814</v>
      </c>
      <c r="C99" s="371"/>
      <c r="D99" s="371"/>
      <c r="E99" s="372"/>
      <c r="F99" s="240">
        <v>0</v>
      </c>
      <c r="G99" s="240"/>
      <c r="H99" s="240">
        <v>0</v>
      </c>
      <c r="I99" s="206"/>
    </row>
    <row r="100" spans="1:9" ht="12.75" customHeight="1">
      <c r="A100" s="203" t="s">
        <v>815</v>
      </c>
      <c r="B100" s="370" t="s">
        <v>816</v>
      </c>
      <c r="C100" s="371"/>
      <c r="D100" s="371"/>
      <c r="E100" s="372"/>
      <c r="F100" s="234"/>
      <c r="G100" s="234"/>
      <c r="H100" s="234"/>
      <c r="I100" s="206"/>
    </row>
    <row r="101" spans="1:9" ht="12.75" customHeight="1">
      <c r="A101" s="203" t="s">
        <v>817</v>
      </c>
      <c r="B101" s="370" t="s">
        <v>818</v>
      </c>
      <c r="C101" s="371"/>
      <c r="D101" s="371"/>
      <c r="E101" s="372"/>
      <c r="F101" s="234"/>
      <c r="G101" s="234"/>
      <c r="H101" s="234"/>
      <c r="I101" s="206"/>
    </row>
    <row r="102" spans="1:9" s="170" customFormat="1" ht="12.75" customHeight="1">
      <c r="A102" s="203" t="s">
        <v>819</v>
      </c>
      <c r="B102" s="370" t="s">
        <v>820</v>
      </c>
      <c r="C102" s="371"/>
      <c r="D102" s="371"/>
      <c r="E102" s="372"/>
      <c r="F102" s="239"/>
      <c r="G102" s="239"/>
      <c r="H102" s="239"/>
      <c r="I102" s="206"/>
    </row>
    <row r="103" spans="1:9" ht="12.75" customHeight="1">
      <c r="A103" s="203" t="s">
        <v>821</v>
      </c>
      <c r="B103" s="370" t="s">
        <v>822</v>
      </c>
      <c r="C103" s="371"/>
      <c r="D103" s="371"/>
      <c r="E103" s="372"/>
      <c r="F103" s="232">
        <f>SUM(F104:F112)</f>
        <v>457088</v>
      </c>
      <c r="G103" s="232"/>
      <c r="H103" s="232">
        <f>SUM(H104:H112)</f>
        <v>585750</v>
      </c>
      <c r="I103" s="202">
        <f>H103/F103</f>
        <v>1.2814819028283393</v>
      </c>
    </row>
    <row r="104" spans="1:9" ht="12.75" customHeight="1">
      <c r="A104" s="203" t="s">
        <v>823</v>
      </c>
      <c r="B104" s="370" t="s">
        <v>824</v>
      </c>
      <c r="C104" s="371"/>
      <c r="D104" s="371"/>
      <c r="E104" s="372"/>
      <c r="F104" s="241"/>
      <c r="G104" s="241"/>
      <c r="H104" s="241"/>
      <c r="I104" s="206"/>
    </row>
    <row r="105" spans="1:9" ht="12.75" customHeight="1">
      <c r="A105" s="203" t="s">
        <v>825</v>
      </c>
      <c r="B105" s="370" t="s">
        <v>826</v>
      </c>
      <c r="C105" s="371"/>
      <c r="D105" s="371"/>
      <c r="E105" s="372"/>
      <c r="F105" s="234"/>
      <c r="G105" s="234"/>
      <c r="H105" s="234"/>
      <c r="I105" s="206"/>
    </row>
    <row r="106" spans="1:9" ht="12.75" customHeight="1">
      <c r="A106" s="203" t="s">
        <v>827</v>
      </c>
      <c r="B106" s="370" t="s">
        <v>828</v>
      </c>
      <c r="C106" s="371"/>
      <c r="D106" s="371"/>
      <c r="E106" s="372"/>
      <c r="F106" s="234">
        <v>0</v>
      </c>
      <c r="G106" s="234"/>
      <c r="H106" s="234">
        <v>0</v>
      </c>
      <c r="I106" s="206"/>
    </row>
    <row r="107" spans="1:9" ht="12.75" customHeight="1">
      <c r="A107" s="203" t="s">
        <v>829</v>
      </c>
      <c r="B107" s="370" t="s">
        <v>830</v>
      </c>
      <c r="C107" s="371"/>
      <c r="D107" s="371"/>
      <c r="E107" s="372"/>
      <c r="F107" s="234"/>
      <c r="G107" s="234"/>
      <c r="H107" s="234"/>
      <c r="I107" s="206"/>
    </row>
    <row r="108" spans="1:9" ht="12.75" customHeight="1">
      <c r="A108" s="203" t="s">
        <v>831</v>
      </c>
      <c r="B108" s="381" t="s">
        <v>832</v>
      </c>
      <c r="C108" s="371"/>
      <c r="D108" s="371"/>
      <c r="E108" s="372"/>
      <c r="F108" s="241">
        <v>323967</v>
      </c>
      <c r="G108" s="241"/>
      <c r="H108" s="241">
        <v>418665</v>
      </c>
      <c r="I108" s="206">
        <f>H108/F108</f>
        <v>1.2923075498430396</v>
      </c>
    </row>
    <row r="109" spans="1:9" ht="12.75" customHeight="1">
      <c r="A109" s="203"/>
      <c r="B109" s="382"/>
      <c r="C109" s="371"/>
      <c r="D109" s="371"/>
      <c r="E109" s="372"/>
      <c r="F109" s="242"/>
      <c r="G109" s="242"/>
      <c r="H109" s="242"/>
      <c r="I109" s="206"/>
    </row>
    <row r="110" spans="1:9" ht="12.75" customHeight="1">
      <c r="A110" s="203" t="s">
        <v>833</v>
      </c>
      <c r="B110" s="370" t="s">
        <v>834</v>
      </c>
      <c r="C110" s="371"/>
      <c r="D110" s="371"/>
      <c r="E110" s="372"/>
      <c r="F110" s="242"/>
      <c r="G110" s="242"/>
      <c r="H110" s="242"/>
      <c r="I110" s="206"/>
    </row>
    <row r="111" spans="1:9" ht="12.75" customHeight="1">
      <c r="A111" s="203" t="s">
        <v>835</v>
      </c>
      <c r="B111" s="370" t="s">
        <v>836</v>
      </c>
      <c r="C111" s="371"/>
      <c r="D111" s="371"/>
      <c r="E111" s="372"/>
      <c r="F111" s="241">
        <v>93058</v>
      </c>
      <c r="G111" s="241"/>
      <c r="H111" s="241">
        <v>116265</v>
      </c>
      <c r="I111" s="206">
        <f aca="true" t="shared" si="1" ref="I111:I117">H111/F111</f>
        <v>1.24938210578349</v>
      </c>
    </row>
    <row r="112" spans="1:9" ht="12.75" customHeight="1">
      <c r="A112" s="203" t="s">
        <v>837</v>
      </c>
      <c r="B112" s="370" t="s">
        <v>838</v>
      </c>
      <c r="C112" s="371"/>
      <c r="D112" s="371"/>
      <c r="E112" s="372"/>
      <c r="F112" s="241">
        <v>40063</v>
      </c>
      <c r="G112" s="241"/>
      <c r="H112" s="241">
        <v>50820</v>
      </c>
      <c r="I112" s="206">
        <f t="shared" si="1"/>
        <v>1.2685021091780446</v>
      </c>
    </row>
    <row r="113" spans="1:9" ht="12.75" customHeight="1">
      <c r="A113" s="203" t="s">
        <v>839</v>
      </c>
      <c r="B113" s="383" t="s">
        <v>840</v>
      </c>
      <c r="C113" s="371"/>
      <c r="D113" s="371"/>
      <c r="E113" s="372"/>
      <c r="F113" s="232">
        <f>SUM(F114:F116)</f>
        <v>649246</v>
      </c>
      <c r="G113" s="232"/>
      <c r="H113" s="232">
        <f>SUM(H114:H116)</f>
        <v>597328</v>
      </c>
      <c r="I113" s="202">
        <f t="shared" si="1"/>
        <v>0.9200333925815485</v>
      </c>
    </row>
    <row r="114" spans="1:9" ht="12.75" customHeight="1">
      <c r="A114" s="203" t="s">
        <v>841</v>
      </c>
      <c r="B114" s="370" t="s">
        <v>842</v>
      </c>
      <c r="C114" s="371"/>
      <c r="D114" s="371"/>
      <c r="E114" s="372"/>
      <c r="F114" s="241">
        <v>83625</v>
      </c>
      <c r="G114" s="241"/>
      <c r="H114" s="241">
        <v>6631</v>
      </c>
      <c r="I114" s="206">
        <f t="shared" si="1"/>
        <v>0.07929446935724963</v>
      </c>
    </row>
    <row r="115" spans="1:9" ht="12.75" customHeight="1">
      <c r="A115" s="203" t="s">
        <v>843</v>
      </c>
      <c r="B115" s="370" t="s">
        <v>844</v>
      </c>
      <c r="C115" s="371"/>
      <c r="D115" s="371"/>
      <c r="E115" s="372"/>
      <c r="F115" s="241">
        <v>53369</v>
      </c>
      <c r="G115" s="241"/>
      <c r="H115" s="241">
        <v>56899</v>
      </c>
      <c r="I115" s="206">
        <f t="shared" si="1"/>
        <v>1.0661432666904007</v>
      </c>
    </row>
    <row r="116" spans="1:9" s="170" customFormat="1" ht="12.75" customHeight="1">
      <c r="A116" s="203" t="s">
        <v>845</v>
      </c>
      <c r="B116" s="370" t="s">
        <v>846</v>
      </c>
      <c r="C116" s="371"/>
      <c r="D116" s="371"/>
      <c r="E116" s="372"/>
      <c r="F116" s="239">
        <v>512252</v>
      </c>
      <c r="G116" s="239"/>
      <c r="H116" s="239">
        <v>533798</v>
      </c>
      <c r="I116" s="206">
        <f t="shared" si="1"/>
        <v>1.0420613291895395</v>
      </c>
    </row>
    <row r="117" spans="1:9" s="170" customFormat="1" ht="12.75" customHeight="1">
      <c r="A117" s="203" t="s">
        <v>847</v>
      </c>
      <c r="B117" s="373" t="s">
        <v>848</v>
      </c>
      <c r="C117" s="371"/>
      <c r="D117" s="371"/>
      <c r="E117" s="372"/>
      <c r="F117" s="243">
        <f>SUM(F76,F86,F90,F113)</f>
        <v>3112613</v>
      </c>
      <c r="G117" s="243"/>
      <c r="H117" s="243">
        <f>SUM(H76,H86,H90,H113)</f>
        <v>3186950</v>
      </c>
      <c r="I117" s="202">
        <f t="shared" si="1"/>
        <v>1.0238825064343045</v>
      </c>
    </row>
    <row r="118" spans="1:9" s="170" customFormat="1" ht="12.75" customHeight="1">
      <c r="A118" s="215"/>
      <c r="B118" s="374"/>
      <c r="C118" s="375"/>
      <c r="D118" s="375"/>
      <c r="E118" s="376"/>
      <c r="F118" s="244"/>
      <c r="G118" s="244"/>
      <c r="H118" s="244"/>
      <c r="I118" s="245"/>
    </row>
    <row r="119" spans="1:9" s="170" customFormat="1" ht="75.75" customHeight="1">
      <c r="A119" s="377" t="s">
        <v>849</v>
      </c>
      <c r="B119" s="378"/>
      <c r="C119" s="378"/>
      <c r="D119" s="246"/>
      <c r="E119" s="246"/>
      <c r="F119" s="247"/>
      <c r="G119" s="247"/>
      <c r="H119" s="379" t="s">
        <v>768</v>
      </c>
      <c r="I119" s="380"/>
    </row>
    <row r="120" s="248" customFormat="1" ht="10.5" customHeight="1"/>
    <row r="121" spans="1:9" s="170" customFormat="1" ht="10.5" customHeight="1">
      <c r="A121" s="176"/>
      <c r="B121" s="177"/>
      <c r="C121" s="177"/>
      <c r="D121" s="177"/>
      <c r="E121" s="177"/>
      <c r="F121" s="247"/>
      <c r="G121" s="247"/>
      <c r="H121" s="247"/>
      <c r="I121" s="247"/>
    </row>
  </sheetData>
  <sheetProtection/>
  <mergeCells count="111">
    <mergeCell ref="F1:I1"/>
    <mergeCell ref="F2:I2"/>
    <mergeCell ref="F3:I3"/>
    <mergeCell ref="F4:I4"/>
    <mergeCell ref="A6:I6"/>
    <mergeCell ref="B10:E11"/>
    <mergeCell ref="F10:F11"/>
    <mergeCell ref="H10:H11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  <mergeCell ref="B39:E39"/>
    <mergeCell ref="B40:E40"/>
    <mergeCell ref="B41:E41"/>
    <mergeCell ref="B42:E42"/>
    <mergeCell ref="B43:E43"/>
    <mergeCell ref="B44:E44"/>
    <mergeCell ref="B45:E45"/>
    <mergeCell ref="B46:E46"/>
    <mergeCell ref="B47:E47"/>
    <mergeCell ref="B48:E48"/>
    <mergeCell ref="B49:E49"/>
    <mergeCell ref="B50:E50"/>
    <mergeCell ref="B51:E51"/>
    <mergeCell ref="B52:E52"/>
    <mergeCell ref="B53:E53"/>
    <mergeCell ref="B54:E54"/>
    <mergeCell ref="B55:E55"/>
    <mergeCell ref="B56:E56"/>
    <mergeCell ref="B57:E57"/>
    <mergeCell ref="B58:E58"/>
    <mergeCell ref="B59:E59"/>
    <mergeCell ref="B60:E60"/>
    <mergeCell ref="B61:E61"/>
    <mergeCell ref="H62:I63"/>
    <mergeCell ref="A63:C63"/>
    <mergeCell ref="F64:I64"/>
    <mergeCell ref="F65:I65"/>
    <mergeCell ref="F66:I67"/>
    <mergeCell ref="F68:I68"/>
    <mergeCell ref="A69:I69"/>
    <mergeCell ref="A73:A74"/>
    <mergeCell ref="B73:E74"/>
    <mergeCell ref="F73:F74"/>
    <mergeCell ref="H73:H74"/>
    <mergeCell ref="I73:I74"/>
    <mergeCell ref="B76:E76"/>
    <mergeCell ref="B77:E77"/>
    <mergeCell ref="B78:E78"/>
    <mergeCell ref="B79:E79"/>
    <mergeCell ref="B80:E80"/>
    <mergeCell ref="B81:E81"/>
    <mergeCell ref="B82:E82"/>
    <mergeCell ref="B83:E83"/>
    <mergeCell ref="B84:E84"/>
    <mergeCell ref="B85:E85"/>
    <mergeCell ref="B86:E86"/>
    <mergeCell ref="B87:E87"/>
    <mergeCell ref="B88:E88"/>
    <mergeCell ref="B89:E89"/>
    <mergeCell ref="B90:E90"/>
    <mergeCell ref="B91:E92"/>
    <mergeCell ref="B93:E93"/>
    <mergeCell ref="B94:E94"/>
    <mergeCell ref="B95:E95"/>
    <mergeCell ref="B96:E96"/>
    <mergeCell ref="B97:E97"/>
    <mergeCell ref="B98:E98"/>
    <mergeCell ref="B99:E99"/>
    <mergeCell ref="B100:E100"/>
    <mergeCell ref="B101:E101"/>
    <mergeCell ref="B102:E102"/>
    <mergeCell ref="B103:E103"/>
    <mergeCell ref="B104:E104"/>
    <mergeCell ref="B105:E105"/>
    <mergeCell ref="B106:E106"/>
    <mergeCell ref="B107:E107"/>
    <mergeCell ref="B108:E109"/>
    <mergeCell ref="B110:E110"/>
    <mergeCell ref="B111:E111"/>
    <mergeCell ref="B112:E112"/>
    <mergeCell ref="B113:E113"/>
    <mergeCell ref="B114:E114"/>
    <mergeCell ref="B115:E115"/>
    <mergeCell ref="B116:E116"/>
    <mergeCell ref="B117:E118"/>
    <mergeCell ref="A119:C119"/>
    <mergeCell ref="H119:I119"/>
  </mergeCells>
  <printOptions horizontalCentered="1" verticalCentered="1"/>
  <pageMargins left="0.39" right="0.4" top="0.72" bottom="0.47" header="0.53" footer="0.54"/>
  <pageSetup horizontalDpi="600" verticalDpi="600" orientation="portrait" paperSize="9" scale="89" r:id="rId2"/>
  <headerFooter alignWithMargins="0">
    <oddHeader>&amp;R
</oddHeader>
    <oddFooter>&amp;L
</oddFooter>
  </headerFooter>
  <rowBreaks count="1" manualBreakCount="1">
    <brk id="63" max="8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18"/>
  <sheetViews>
    <sheetView showGridLines="0" showZeros="0" zoomScalePageLayoutView="0" workbookViewId="0" topLeftCell="A34">
      <selection activeCell="F60" sqref="F60"/>
    </sheetView>
  </sheetViews>
  <sheetFormatPr defaultColWidth="9.140625" defaultRowHeight="12.75"/>
  <cols>
    <col min="1" max="1" width="5.140625" style="329" customWidth="1"/>
    <col min="2" max="2" width="24.8515625" style="330" customWidth="1"/>
    <col min="3" max="3" width="23.00390625" style="330" customWidth="1"/>
    <col min="4" max="5" width="10.7109375" style="330" customWidth="1"/>
    <col min="6" max="6" width="10.7109375" style="331" customWidth="1"/>
    <col min="7" max="7" width="8.7109375" style="330" customWidth="1"/>
    <col min="8" max="8" width="3.421875" style="332" hidden="1" customWidth="1"/>
    <col min="9" max="16384" width="9.140625" style="292" customWidth="1"/>
  </cols>
  <sheetData>
    <row r="1" spans="1:9" s="254" customFormat="1" ht="15.75">
      <c r="A1" s="160"/>
      <c r="B1" s="251"/>
      <c r="C1" s="251"/>
      <c r="D1" s="252" t="s">
        <v>687</v>
      </c>
      <c r="E1" s="252"/>
      <c r="F1" s="252"/>
      <c r="G1" s="252"/>
      <c r="H1" s="252"/>
      <c r="I1" s="253"/>
    </row>
    <row r="2" spans="1:9" s="254" customFormat="1" ht="11.25" customHeight="1">
      <c r="A2" s="164"/>
      <c r="B2" s="164"/>
      <c r="C2" s="255"/>
      <c r="D2" s="408" t="s">
        <v>688</v>
      </c>
      <c r="E2" s="408"/>
      <c r="F2" s="408"/>
      <c r="G2" s="408"/>
      <c r="H2" s="256"/>
      <c r="I2" s="257"/>
    </row>
    <row r="3" spans="1:9" s="254" customFormat="1" ht="15" customHeight="1">
      <c r="A3" s="165"/>
      <c r="B3" s="165"/>
      <c r="C3" s="255"/>
      <c r="D3" s="409" t="s">
        <v>689</v>
      </c>
      <c r="E3" s="409"/>
      <c r="F3" s="409"/>
      <c r="G3" s="409"/>
      <c r="H3" s="258"/>
      <c r="I3" s="259"/>
    </row>
    <row r="4" spans="1:9" s="254" customFormat="1" ht="11.25" customHeight="1">
      <c r="A4" s="168"/>
      <c r="B4" s="165"/>
      <c r="C4" s="255"/>
      <c r="D4" s="387" t="s">
        <v>690</v>
      </c>
      <c r="E4" s="387"/>
      <c r="F4" s="387"/>
      <c r="G4" s="387"/>
      <c r="H4" s="222"/>
      <c r="I4" s="259"/>
    </row>
    <row r="5" spans="1:8" s="254" customFormat="1" ht="9.75" customHeight="1">
      <c r="A5" s="168"/>
      <c r="B5" s="165"/>
      <c r="C5" s="255"/>
      <c r="D5" s="255"/>
      <c r="E5" s="255"/>
      <c r="F5" s="260"/>
      <c r="G5" s="255"/>
      <c r="H5" s="255"/>
    </row>
    <row r="6" spans="1:8" s="254" customFormat="1" ht="18.75" customHeight="1">
      <c r="A6" s="169"/>
      <c r="B6" s="169"/>
      <c r="C6" s="169"/>
      <c r="D6" s="169"/>
      <c r="E6" s="169"/>
      <c r="F6" s="261"/>
      <c r="G6" s="169"/>
      <c r="H6" s="169"/>
    </row>
    <row r="7" spans="1:8" s="254" customFormat="1" ht="19.5" customHeight="1">
      <c r="A7" s="388" t="s">
        <v>850</v>
      </c>
      <c r="B7" s="388"/>
      <c r="C7" s="388"/>
      <c r="D7" s="388"/>
      <c r="E7" s="388"/>
      <c r="F7" s="388"/>
      <c r="G7" s="388"/>
      <c r="H7" s="262"/>
    </row>
    <row r="8" spans="1:8" s="254" customFormat="1" ht="17.25" customHeight="1">
      <c r="A8" s="420" t="s">
        <v>851</v>
      </c>
      <c r="B8" s="420"/>
      <c r="C8" s="420"/>
      <c r="D8" s="420"/>
      <c r="E8" s="420"/>
      <c r="F8" s="420"/>
      <c r="G8" s="420"/>
      <c r="H8" s="263"/>
    </row>
    <row r="9" spans="1:8" s="254" customFormat="1" ht="0.75" customHeight="1">
      <c r="A9" s="261"/>
      <c r="B9" s="176"/>
      <c r="C9" s="176"/>
      <c r="D9" s="176"/>
      <c r="E9" s="176"/>
      <c r="F9" s="176"/>
      <c r="G9" s="176"/>
      <c r="H9" s="176"/>
    </row>
    <row r="10" spans="1:8" s="254" customFormat="1" ht="15.75" customHeight="1">
      <c r="A10" s="255" t="s">
        <v>852</v>
      </c>
      <c r="B10" s="264"/>
      <c r="C10" s="264"/>
      <c r="D10" s="265"/>
      <c r="E10" s="265"/>
      <c r="F10" s="266"/>
      <c r="G10" s="266" t="s">
        <v>693</v>
      </c>
      <c r="H10" s="266"/>
    </row>
    <row r="11" spans="1:8" s="273" customFormat="1" ht="27.75" customHeight="1">
      <c r="A11" s="267" t="s">
        <v>853</v>
      </c>
      <c r="B11" s="268" t="s">
        <v>854</v>
      </c>
      <c r="C11" s="182"/>
      <c r="D11" s="267" t="s">
        <v>855</v>
      </c>
      <c r="E11" s="269" t="s">
        <v>856</v>
      </c>
      <c r="F11" s="270" t="s">
        <v>698</v>
      </c>
      <c r="G11" s="271" t="s">
        <v>772</v>
      </c>
      <c r="H11" s="272"/>
    </row>
    <row r="12" spans="1:8" s="279" customFormat="1" ht="12.75" customHeight="1">
      <c r="A12" s="189"/>
      <c r="B12" s="187"/>
      <c r="C12" s="188"/>
      <c r="D12" s="274"/>
      <c r="E12" s="275"/>
      <c r="F12" s="276"/>
      <c r="G12" s="277"/>
      <c r="H12" s="278"/>
    </row>
    <row r="13" spans="1:8" s="279" customFormat="1" ht="12.75" customHeight="1">
      <c r="A13" s="280" t="s">
        <v>703</v>
      </c>
      <c r="B13" s="281" t="s">
        <v>704</v>
      </c>
      <c r="C13" s="282"/>
      <c r="D13" s="283" t="s">
        <v>705</v>
      </c>
      <c r="E13" s="283" t="s">
        <v>706</v>
      </c>
      <c r="F13" s="284" t="s">
        <v>707</v>
      </c>
      <c r="G13" s="285" t="s">
        <v>708</v>
      </c>
      <c r="H13" s="286"/>
    </row>
    <row r="14" spans="1:8" ht="12.75" customHeight="1">
      <c r="A14" s="287" t="s">
        <v>709</v>
      </c>
      <c r="B14" s="288" t="s">
        <v>857</v>
      </c>
      <c r="C14" s="223"/>
      <c r="D14" s="289">
        <v>1960822</v>
      </c>
      <c r="E14" s="289"/>
      <c r="F14" s="289">
        <v>2051611</v>
      </c>
      <c r="G14" s="290">
        <f>F14/D14</f>
        <v>1.0463015000851683</v>
      </c>
      <c r="H14" s="291" t="s">
        <v>709</v>
      </c>
    </row>
    <row r="15" spans="1:8" ht="12.75" customHeight="1">
      <c r="A15" s="287" t="s">
        <v>711</v>
      </c>
      <c r="B15" s="293" t="s">
        <v>858</v>
      </c>
      <c r="C15" s="294"/>
      <c r="D15" s="295"/>
      <c r="E15" s="295"/>
      <c r="F15" s="295"/>
      <c r="G15" s="296"/>
      <c r="H15" s="291" t="s">
        <v>711</v>
      </c>
    </row>
    <row r="16" spans="1:8" ht="12.75" customHeight="1">
      <c r="A16" s="287" t="s">
        <v>859</v>
      </c>
      <c r="B16" s="297" t="s">
        <v>860</v>
      </c>
      <c r="C16" s="294"/>
      <c r="D16" s="298">
        <f>SUM(D14:D15)</f>
        <v>1960822</v>
      </c>
      <c r="E16" s="298"/>
      <c r="F16" s="298">
        <f>SUM(F14:F15)</f>
        <v>2051611</v>
      </c>
      <c r="G16" s="299">
        <f>F16/D16</f>
        <v>1.0463015000851683</v>
      </c>
      <c r="H16" s="291" t="s">
        <v>713</v>
      </c>
    </row>
    <row r="17" spans="1:8" ht="12.75" customHeight="1">
      <c r="A17" s="287" t="s">
        <v>713</v>
      </c>
      <c r="B17" s="293" t="s">
        <v>861</v>
      </c>
      <c r="C17" s="294"/>
      <c r="D17" s="295"/>
      <c r="E17" s="295"/>
      <c r="F17" s="295"/>
      <c r="G17" s="296"/>
      <c r="H17" s="291" t="s">
        <v>715</v>
      </c>
    </row>
    <row r="18" spans="1:8" ht="12.75" customHeight="1">
      <c r="A18" s="287" t="s">
        <v>715</v>
      </c>
      <c r="B18" s="293" t="s">
        <v>862</v>
      </c>
      <c r="C18" s="294"/>
      <c r="D18" s="295">
        <v>35696</v>
      </c>
      <c r="E18" s="295"/>
      <c r="F18" s="295">
        <v>38448</v>
      </c>
      <c r="G18" s="296">
        <f>F18/D18</f>
        <v>1.0770954728821156</v>
      </c>
      <c r="H18" s="291" t="s">
        <v>717</v>
      </c>
    </row>
    <row r="19" spans="1:8" ht="12.75" customHeight="1">
      <c r="A19" s="287" t="s">
        <v>863</v>
      </c>
      <c r="B19" s="297" t="s">
        <v>864</v>
      </c>
      <c r="C19" s="294"/>
      <c r="D19" s="300">
        <f>SUM(D17+D18)</f>
        <v>35696</v>
      </c>
      <c r="E19" s="300"/>
      <c r="F19" s="300">
        <f>SUM(F17+F18)</f>
        <v>38448</v>
      </c>
      <c r="G19" s="299">
        <f>F19/D19</f>
        <v>1.0770954728821156</v>
      </c>
      <c r="H19" s="291" t="s">
        <v>719</v>
      </c>
    </row>
    <row r="20" spans="1:8" ht="12.75" customHeight="1">
      <c r="A20" s="287" t="s">
        <v>865</v>
      </c>
      <c r="B20" s="301" t="s">
        <v>866</v>
      </c>
      <c r="C20" s="302"/>
      <c r="D20" s="303">
        <v>958475</v>
      </c>
      <c r="E20" s="303"/>
      <c r="F20" s="303">
        <v>902762</v>
      </c>
      <c r="G20" s="304">
        <f>F20/D20</f>
        <v>0.9418732882965127</v>
      </c>
      <c r="H20" s="291" t="s">
        <v>722</v>
      </c>
    </row>
    <row r="21" spans="1:8" ht="12.75" customHeight="1">
      <c r="A21" s="287" t="s">
        <v>867</v>
      </c>
      <c r="B21" s="293" t="s">
        <v>868</v>
      </c>
      <c r="C21" s="294"/>
      <c r="D21" s="305"/>
      <c r="E21" s="305"/>
      <c r="F21" s="306">
        <v>15836</v>
      </c>
      <c r="G21" s="307"/>
      <c r="H21" s="291" t="s">
        <v>724</v>
      </c>
    </row>
    <row r="22" spans="1:8" ht="12.75" customHeight="1">
      <c r="A22" s="287" t="s">
        <v>717</v>
      </c>
      <c r="B22" s="293" t="s">
        <v>869</v>
      </c>
      <c r="C22" s="294"/>
      <c r="D22" s="295">
        <v>1844058</v>
      </c>
      <c r="E22" s="295"/>
      <c r="F22" s="295">
        <v>1742721</v>
      </c>
      <c r="G22" s="308">
        <f>F22/D22</f>
        <v>0.9450467393108026</v>
      </c>
      <c r="H22" s="291" t="s">
        <v>726</v>
      </c>
    </row>
    <row r="23" spans="1:8" ht="12.75" customHeight="1">
      <c r="A23" s="287" t="s">
        <v>719</v>
      </c>
      <c r="B23" s="293" t="s">
        <v>870</v>
      </c>
      <c r="C23" s="294"/>
      <c r="D23" s="295">
        <v>86506</v>
      </c>
      <c r="E23" s="295"/>
      <c r="F23" s="295">
        <v>126281</v>
      </c>
      <c r="G23" s="308">
        <f>F23/D23</f>
        <v>1.4597946963216424</v>
      </c>
      <c r="H23" s="291" t="s">
        <v>25</v>
      </c>
    </row>
    <row r="24" spans="1:8" ht="12.75" customHeight="1">
      <c r="A24" s="287" t="s">
        <v>722</v>
      </c>
      <c r="B24" s="293" t="s">
        <v>871</v>
      </c>
      <c r="C24" s="294"/>
      <c r="D24" s="295">
        <v>38948</v>
      </c>
      <c r="E24" s="295"/>
      <c r="F24" s="295">
        <v>36440</v>
      </c>
      <c r="G24" s="308">
        <f>F24/D24</f>
        <v>0.9356064496251412</v>
      </c>
      <c r="H24" s="291" t="s">
        <v>27</v>
      </c>
    </row>
    <row r="25" spans="1:8" ht="12.75" customHeight="1">
      <c r="A25" s="287" t="s">
        <v>724</v>
      </c>
      <c r="B25" s="293" t="s">
        <v>872</v>
      </c>
      <c r="C25" s="294"/>
      <c r="D25" s="295"/>
      <c r="E25" s="295"/>
      <c r="F25" s="295">
        <v>3660</v>
      </c>
      <c r="G25" s="308"/>
      <c r="H25" s="291" t="s">
        <v>29</v>
      </c>
    </row>
    <row r="26" spans="1:8" ht="12.75" customHeight="1">
      <c r="A26" s="287" t="s">
        <v>726</v>
      </c>
      <c r="B26" s="293" t="s">
        <v>873</v>
      </c>
      <c r="C26" s="294"/>
      <c r="D26" s="295"/>
      <c r="E26" s="295"/>
      <c r="F26" s="295">
        <v>920</v>
      </c>
      <c r="G26" s="308"/>
      <c r="H26" s="291" t="s">
        <v>31</v>
      </c>
    </row>
    <row r="27" spans="1:8" ht="12.75" customHeight="1">
      <c r="A27" s="287" t="s">
        <v>874</v>
      </c>
      <c r="B27" s="297" t="s">
        <v>875</v>
      </c>
      <c r="C27" s="294"/>
      <c r="D27" s="300">
        <f>SUM(D22:D26)</f>
        <v>1969512</v>
      </c>
      <c r="E27" s="300"/>
      <c r="F27" s="300">
        <f>SUM(F22:F26)</f>
        <v>1910022</v>
      </c>
      <c r="G27" s="299">
        <f aca="true" t="shared" si="0" ref="G27:G35">F27/D27</f>
        <v>0.9697945480911008</v>
      </c>
      <c r="H27" s="291" t="s">
        <v>33</v>
      </c>
    </row>
    <row r="28" spans="1:8" ht="12.75" customHeight="1">
      <c r="A28" s="287" t="s">
        <v>876</v>
      </c>
      <c r="B28" s="293" t="s">
        <v>877</v>
      </c>
      <c r="C28" s="294"/>
      <c r="D28" s="295">
        <v>379657</v>
      </c>
      <c r="E28" s="295"/>
      <c r="F28" s="295">
        <v>397953</v>
      </c>
      <c r="G28" s="308">
        <f t="shared" si="0"/>
        <v>1.0481908670194413</v>
      </c>
      <c r="H28" s="291" t="s">
        <v>35</v>
      </c>
    </row>
    <row r="29" spans="1:8" ht="12.75" customHeight="1">
      <c r="A29" s="287" t="s">
        <v>878</v>
      </c>
      <c r="B29" s="293" t="s">
        <v>879</v>
      </c>
      <c r="C29" s="294"/>
      <c r="D29" s="295">
        <v>59904</v>
      </c>
      <c r="E29" s="295"/>
      <c r="F29" s="295">
        <v>62801</v>
      </c>
      <c r="G29" s="308">
        <f t="shared" si="0"/>
        <v>1.0483607104700854</v>
      </c>
      <c r="H29" s="291" t="s">
        <v>37</v>
      </c>
    </row>
    <row r="30" spans="1:8" ht="12.75" customHeight="1">
      <c r="A30" s="287" t="s">
        <v>880</v>
      </c>
      <c r="B30" s="293" t="s">
        <v>881</v>
      </c>
      <c r="C30" s="294"/>
      <c r="D30" s="295">
        <v>115776</v>
      </c>
      <c r="E30" s="295"/>
      <c r="F30" s="295">
        <v>121421</v>
      </c>
      <c r="G30" s="308">
        <f t="shared" si="0"/>
        <v>1.048757946379215</v>
      </c>
      <c r="H30" s="291" t="s">
        <v>39</v>
      </c>
    </row>
    <row r="31" spans="1:8" ht="12.75" customHeight="1">
      <c r="A31" s="287" t="s">
        <v>882</v>
      </c>
      <c r="B31" s="297" t="s">
        <v>883</v>
      </c>
      <c r="C31" s="294"/>
      <c r="D31" s="300">
        <f>SUM(D28:D30)</f>
        <v>555337</v>
      </c>
      <c r="E31" s="300"/>
      <c r="F31" s="300">
        <f>SUM(F28:F30)</f>
        <v>582175</v>
      </c>
      <c r="G31" s="299">
        <f t="shared" si="0"/>
        <v>1.0483274120038824</v>
      </c>
      <c r="H31" s="291" t="s">
        <v>41</v>
      </c>
    </row>
    <row r="32" spans="1:8" ht="12.75" customHeight="1">
      <c r="A32" s="287" t="s">
        <v>884</v>
      </c>
      <c r="B32" s="297" t="s">
        <v>885</v>
      </c>
      <c r="C32" s="294"/>
      <c r="D32" s="295">
        <v>177073</v>
      </c>
      <c r="E32" s="295"/>
      <c r="F32" s="295">
        <v>202415</v>
      </c>
      <c r="G32" s="308">
        <f t="shared" si="0"/>
        <v>1.1431161159521779</v>
      </c>
      <c r="H32" s="291" t="s">
        <v>43</v>
      </c>
    </row>
    <row r="33" spans="1:8" ht="12.75" customHeight="1">
      <c r="A33" s="287" t="s">
        <v>886</v>
      </c>
      <c r="B33" s="297" t="s">
        <v>887</v>
      </c>
      <c r="C33" s="294"/>
      <c r="D33" s="295">
        <v>207749</v>
      </c>
      <c r="E33" s="295"/>
      <c r="F33" s="295">
        <v>197098</v>
      </c>
      <c r="G33" s="308">
        <f t="shared" si="0"/>
        <v>0.9487314018358692</v>
      </c>
      <c r="H33" s="291" t="s">
        <v>44</v>
      </c>
    </row>
    <row r="34" spans="1:8" ht="12.75" customHeight="1">
      <c r="A34" s="287" t="s">
        <v>888</v>
      </c>
      <c r="B34" s="293" t="s">
        <v>889</v>
      </c>
      <c r="C34" s="294"/>
      <c r="D34" s="295">
        <v>5983</v>
      </c>
      <c r="E34" s="295"/>
      <c r="F34" s="295">
        <v>305</v>
      </c>
      <c r="G34" s="308">
        <f t="shared" si="0"/>
        <v>0.05097777034932308</v>
      </c>
      <c r="H34" s="291" t="s">
        <v>46</v>
      </c>
    </row>
    <row r="35" spans="1:8" ht="12.75" customHeight="1">
      <c r="A35" s="309" t="s">
        <v>890</v>
      </c>
      <c r="B35" s="421" t="s">
        <v>891</v>
      </c>
      <c r="C35" s="422"/>
      <c r="D35" s="310">
        <f>SUM(D16+D19+D20-D27-D31-D32-D33)</f>
        <v>45322</v>
      </c>
      <c r="E35" s="310"/>
      <c r="F35" s="310">
        <f>SUM(F16+F19+F20-F27-F31-F32-F33)</f>
        <v>101111</v>
      </c>
      <c r="G35" s="299">
        <f t="shared" si="0"/>
        <v>2.2309474427430387</v>
      </c>
      <c r="H35" s="291" t="s">
        <v>112</v>
      </c>
    </row>
    <row r="36" spans="1:8" ht="12.75" customHeight="1" hidden="1">
      <c r="A36" s="309"/>
      <c r="B36" s="311"/>
      <c r="C36" s="294"/>
      <c r="D36" s="295"/>
      <c r="E36" s="295"/>
      <c r="F36" s="295"/>
      <c r="G36" s="308"/>
      <c r="H36" s="291" t="s">
        <v>113</v>
      </c>
    </row>
    <row r="37" spans="1:8" ht="12.75" customHeight="1">
      <c r="A37" s="287" t="s">
        <v>31</v>
      </c>
      <c r="B37" s="293" t="s">
        <v>892</v>
      </c>
      <c r="C37" s="294"/>
      <c r="D37" s="295"/>
      <c r="E37" s="295"/>
      <c r="F37" s="295"/>
      <c r="G37" s="308"/>
      <c r="H37" s="291" t="s">
        <v>114</v>
      </c>
    </row>
    <row r="38" spans="1:8" ht="12.75" customHeight="1">
      <c r="A38" s="287" t="s">
        <v>33</v>
      </c>
      <c r="B38" s="293" t="s">
        <v>893</v>
      </c>
      <c r="C38" s="294"/>
      <c r="D38" s="295"/>
      <c r="E38" s="295"/>
      <c r="F38" s="295"/>
      <c r="G38" s="308"/>
      <c r="H38" s="291" t="s">
        <v>115</v>
      </c>
    </row>
    <row r="39" spans="1:8" ht="12.75" customHeight="1">
      <c r="A39" s="287" t="s">
        <v>35</v>
      </c>
      <c r="B39" s="293" t="s">
        <v>894</v>
      </c>
      <c r="C39" s="294"/>
      <c r="D39" s="295"/>
      <c r="E39" s="295"/>
      <c r="F39" s="295"/>
      <c r="G39" s="308"/>
      <c r="H39" s="291" t="s">
        <v>116</v>
      </c>
    </row>
    <row r="40" spans="1:8" ht="12.75" customHeight="1">
      <c r="A40" s="287" t="s">
        <v>37</v>
      </c>
      <c r="B40" s="293" t="s">
        <v>895</v>
      </c>
      <c r="C40" s="294"/>
      <c r="D40" s="295">
        <v>7131</v>
      </c>
      <c r="E40" s="295"/>
      <c r="F40" s="295">
        <v>6201</v>
      </c>
      <c r="G40" s="308">
        <f>F40/D40</f>
        <v>0.8695835086243163</v>
      </c>
      <c r="H40" s="291" t="s">
        <v>117</v>
      </c>
    </row>
    <row r="41" spans="1:8" ht="12.75" customHeight="1">
      <c r="A41" s="287" t="s">
        <v>39</v>
      </c>
      <c r="B41" s="293" t="s">
        <v>896</v>
      </c>
      <c r="C41" s="294"/>
      <c r="D41" s="295">
        <v>17044</v>
      </c>
      <c r="E41" s="295"/>
      <c r="F41" s="295">
        <v>67</v>
      </c>
      <c r="G41" s="308" t="s">
        <v>146</v>
      </c>
      <c r="H41" s="291" t="s">
        <v>118</v>
      </c>
    </row>
    <row r="42" spans="1:8" ht="12.75" customHeight="1">
      <c r="A42" s="287" t="s">
        <v>897</v>
      </c>
      <c r="B42" s="297" t="s">
        <v>898</v>
      </c>
      <c r="C42" s="294"/>
      <c r="D42" s="300">
        <f>SUM(D38:D41)</f>
        <v>24175</v>
      </c>
      <c r="E42" s="300"/>
      <c r="F42" s="300">
        <f>SUM(F38:F41)</f>
        <v>6268</v>
      </c>
      <c r="G42" s="299">
        <f>F42/D42</f>
        <v>0.25927611168562564</v>
      </c>
      <c r="H42" s="291" t="s">
        <v>122</v>
      </c>
    </row>
    <row r="43" spans="1:8" ht="12.75" customHeight="1">
      <c r="A43" s="287" t="s">
        <v>41</v>
      </c>
      <c r="B43" s="293" t="s">
        <v>899</v>
      </c>
      <c r="C43" s="294"/>
      <c r="D43" s="295"/>
      <c r="E43" s="295"/>
      <c r="F43" s="295"/>
      <c r="G43" s="308"/>
      <c r="H43" s="291" t="s">
        <v>123</v>
      </c>
    </row>
    <row r="44" spans="1:8" ht="12.75" customHeight="1">
      <c r="A44" s="287" t="s">
        <v>43</v>
      </c>
      <c r="B44" s="293" t="s">
        <v>900</v>
      </c>
      <c r="C44" s="294"/>
      <c r="D44" s="295">
        <v>0</v>
      </c>
      <c r="E44" s="295"/>
      <c r="F44" s="295">
        <v>0</v>
      </c>
      <c r="G44" s="308"/>
      <c r="H44" s="291" t="s">
        <v>124</v>
      </c>
    </row>
    <row r="45" spans="1:8" ht="12.75" customHeight="1">
      <c r="A45" s="287" t="s">
        <v>44</v>
      </c>
      <c r="B45" s="293" t="s">
        <v>901</v>
      </c>
      <c r="C45" s="294"/>
      <c r="D45" s="295"/>
      <c r="E45" s="295"/>
      <c r="F45" s="295"/>
      <c r="G45" s="308"/>
      <c r="H45" s="291" t="s">
        <v>125</v>
      </c>
    </row>
    <row r="46" spans="1:8" ht="12.75" customHeight="1">
      <c r="A46" s="287" t="s">
        <v>46</v>
      </c>
      <c r="B46" s="293" t="s">
        <v>902</v>
      </c>
      <c r="C46" s="294"/>
      <c r="D46" s="295">
        <v>1299</v>
      </c>
      <c r="E46" s="295"/>
      <c r="F46" s="295">
        <v>326</v>
      </c>
      <c r="G46" s="308">
        <f aca="true" t="shared" si="1" ref="G46:G55">F46/D46</f>
        <v>0.25096227867590454</v>
      </c>
      <c r="H46" s="291" t="s">
        <v>126</v>
      </c>
    </row>
    <row r="47" spans="1:8" ht="12.75" customHeight="1">
      <c r="A47" s="287" t="s">
        <v>903</v>
      </c>
      <c r="B47" s="312" t="s">
        <v>904</v>
      </c>
      <c r="C47" s="313"/>
      <c r="D47" s="310">
        <f>SUM(D43:D46)</f>
        <v>1299</v>
      </c>
      <c r="E47" s="310"/>
      <c r="F47" s="310">
        <f>SUM(F43:F46)</f>
        <v>326</v>
      </c>
      <c r="G47" s="299">
        <f t="shared" si="1"/>
        <v>0.25096227867590454</v>
      </c>
      <c r="H47" s="291" t="s">
        <v>127</v>
      </c>
    </row>
    <row r="48" spans="1:8" ht="12.75" customHeight="1">
      <c r="A48" s="287" t="s">
        <v>905</v>
      </c>
      <c r="B48" s="312" t="s">
        <v>906</v>
      </c>
      <c r="C48" s="313"/>
      <c r="D48" s="310">
        <f>SUM(D42-D47)</f>
        <v>22876</v>
      </c>
      <c r="E48" s="310"/>
      <c r="F48" s="310">
        <f>SUM(F42-F47)</f>
        <v>5942</v>
      </c>
      <c r="G48" s="299">
        <f t="shared" si="1"/>
        <v>0.2597482077286239</v>
      </c>
      <c r="H48" s="291" t="s">
        <v>128</v>
      </c>
    </row>
    <row r="49" spans="1:8" ht="12.75" customHeight="1">
      <c r="A49" s="287" t="s">
        <v>907</v>
      </c>
      <c r="B49" s="312" t="s">
        <v>908</v>
      </c>
      <c r="C49" s="313"/>
      <c r="D49" s="310">
        <f>SUM(D35+D48)</f>
        <v>68198</v>
      </c>
      <c r="E49" s="310"/>
      <c r="F49" s="310">
        <f>SUM(F35+F48)</f>
        <v>107053</v>
      </c>
      <c r="G49" s="299">
        <f t="shared" si="1"/>
        <v>1.5697381154872576</v>
      </c>
      <c r="H49" s="291" t="s">
        <v>136</v>
      </c>
    </row>
    <row r="50" spans="1:8" ht="12.75" customHeight="1">
      <c r="A50" s="287" t="s">
        <v>909</v>
      </c>
      <c r="B50" s="312" t="s">
        <v>910</v>
      </c>
      <c r="C50" s="313"/>
      <c r="D50" s="295">
        <v>34416</v>
      </c>
      <c r="E50" s="295"/>
      <c r="F50" s="295">
        <v>35258</v>
      </c>
      <c r="G50" s="308">
        <f t="shared" si="1"/>
        <v>1.0244653649465365</v>
      </c>
      <c r="H50" s="291" t="s">
        <v>137</v>
      </c>
    </row>
    <row r="51" spans="1:8" ht="12.75" customHeight="1">
      <c r="A51" s="287" t="s">
        <v>911</v>
      </c>
      <c r="B51" s="312" t="s">
        <v>912</v>
      </c>
      <c r="C51" s="313"/>
      <c r="D51" s="295">
        <v>5366</v>
      </c>
      <c r="E51" s="295"/>
      <c r="F51" s="295">
        <v>7801</v>
      </c>
      <c r="G51" s="308">
        <f t="shared" si="1"/>
        <v>1.4537830786433097</v>
      </c>
      <c r="H51" s="291" t="s">
        <v>138</v>
      </c>
    </row>
    <row r="52" spans="1:8" ht="12.75" customHeight="1">
      <c r="A52" s="287" t="s">
        <v>913</v>
      </c>
      <c r="B52" s="312" t="s">
        <v>914</v>
      </c>
      <c r="C52" s="313"/>
      <c r="D52" s="300">
        <f>SUM(D50-D51)</f>
        <v>29050</v>
      </c>
      <c r="E52" s="300"/>
      <c r="F52" s="300">
        <f>SUM(F50-F51)</f>
        <v>27457</v>
      </c>
      <c r="G52" s="299">
        <f t="shared" si="1"/>
        <v>0.9451635111876076</v>
      </c>
      <c r="H52" s="291" t="s">
        <v>166</v>
      </c>
    </row>
    <row r="53" spans="1:8" ht="12.75" customHeight="1">
      <c r="A53" s="287" t="s">
        <v>915</v>
      </c>
      <c r="B53" s="312" t="s">
        <v>916</v>
      </c>
      <c r="C53" s="313"/>
      <c r="D53" s="300">
        <f>SUM(D49+D52)</f>
        <v>97248</v>
      </c>
      <c r="E53" s="300"/>
      <c r="F53" s="300">
        <f>SUM(F49+F52)</f>
        <v>134510</v>
      </c>
      <c r="G53" s="299">
        <f t="shared" si="1"/>
        <v>1.3831646923330043</v>
      </c>
      <c r="H53" s="291" t="s">
        <v>167</v>
      </c>
    </row>
    <row r="54" spans="1:8" ht="12.75" customHeight="1">
      <c r="A54" s="287" t="s">
        <v>917</v>
      </c>
      <c r="B54" s="312" t="s">
        <v>918</v>
      </c>
      <c r="C54" s="313"/>
      <c r="D54" s="295">
        <v>4190</v>
      </c>
      <c r="E54" s="295"/>
      <c r="F54" s="295">
        <v>18245</v>
      </c>
      <c r="G54" s="308">
        <f t="shared" si="1"/>
        <v>4.354415274463007</v>
      </c>
      <c r="H54" s="291" t="s">
        <v>168</v>
      </c>
    </row>
    <row r="55" spans="1:8" ht="12.75" customHeight="1">
      <c r="A55" s="287" t="s">
        <v>919</v>
      </c>
      <c r="B55" s="312" t="s">
        <v>920</v>
      </c>
      <c r="C55" s="313"/>
      <c r="D55" s="300">
        <f>SUM(D53-D54)</f>
        <v>93058</v>
      </c>
      <c r="E55" s="300"/>
      <c r="F55" s="300">
        <f>SUM(F53-F54)</f>
        <v>116265</v>
      </c>
      <c r="G55" s="299">
        <f t="shared" si="1"/>
        <v>1.24938210578349</v>
      </c>
      <c r="H55" s="291" t="s">
        <v>169</v>
      </c>
    </row>
    <row r="56" spans="1:8" ht="12.75" customHeight="1">
      <c r="A56" s="287" t="s">
        <v>112</v>
      </c>
      <c r="B56" s="314" t="s">
        <v>921</v>
      </c>
      <c r="C56" s="313"/>
      <c r="D56" s="295"/>
      <c r="E56" s="295"/>
      <c r="F56" s="295"/>
      <c r="G56" s="308"/>
      <c r="H56" s="291" t="s">
        <v>170</v>
      </c>
    </row>
    <row r="57" spans="1:8" ht="12.75" customHeight="1">
      <c r="A57" s="287" t="s">
        <v>113</v>
      </c>
      <c r="B57" s="314" t="s">
        <v>922</v>
      </c>
      <c r="C57" s="313"/>
      <c r="D57" s="295">
        <v>93058</v>
      </c>
      <c r="E57" s="295"/>
      <c r="F57" s="295">
        <v>116265</v>
      </c>
      <c r="G57" s="308">
        <f>F57/D57</f>
        <v>1.24938210578349</v>
      </c>
      <c r="H57" s="291" t="s">
        <v>171</v>
      </c>
    </row>
    <row r="58" spans="1:8" ht="12.75" customHeight="1">
      <c r="A58" s="315" t="s">
        <v>923</v>
      </c>
      <c r="B58" s="316" t="s">
        <v>924</v>
      </c>
      <c r="C58" s="317"/>
      <c r="D58" s="318" t="s">
        <v>721</v>
      </c>
      <c r="E58" s="318"/>
      <c r="F58" s="318" t="s">
        <v>721</v>
      </c>
      <c r="G58" s="319"/>
      <c r="H58" s="320" t="s">
        <v>172</v>
      </c>
    </row>
    <row r="59" spans="1:8" ht="9" customHeight="1">
      <c r="A59" s="321"/>
      <c r="B59" s="322"/>
      <c r="C59" s="323"/>
      <c r="D59" s="324"/>
      <c r="E59" s="324"/>
      <c r="F59" s="324">
        <v>0</v>
      </c>
      <c r="G59" s="325"/>
      <c r="H59" s="326"/>
    </row>
    <row r="60" s="248" customFormat="1" ht="12.75">
      <c r="F60" s="327"/>
    </row>
    <row r="61" s="248" customFormat="1" ht="12.75">
      <c r="F61" s="327"/>
    </row>
    <row r="62" spans="6:7" s="248" customFormat="1" ht="12.75">
      <c r="F62" s="418" t="s">
        <v>768</v>
      </c>
      <c r="G62" s="418"/>
    </row>
    <row r="63" spans="1:7" s="248" customFormat="1" ht="12.75" customHeight="1">
      <c r="A63" s="328" t="s">
        <v>769</v>
      </c>
      <c r="B63" s="220"/>
      <c r="F63" s="418"/>
      <c r="G63" s="418"/>
    </row>
    <row r="64" spans="2:7" s="248" customFormat="1" ht="24" customHeight="1">
      <c r="B64" s="328"/>
      <c r="F64" s="419"/>
      <c r="G64" s="419"/>
    </row>
    <row r="65" s="248" customFormat="1" ht="12.75">
      <c r="F65" s="327"/>
    </row>
    <row r="66" s="248" customFormat="1" ht="12.75">
      <c r="F66" s="327"/>
    </row>
    <row r="67" s="248" customFormat="1" ht="12.75">
      <c r="F67" s="327"/>
    </row>
    <row r="68" s="248" customFormat="1" ht="12.75">
      <c r="F68" s="327"/>
    </row>
    <row r="69" s="248" customFormat="1" ht="12.75">
      <c r="F69" s="327"/>
    </row>
    <row r="70" s="248" customFormat="1" ht="12.75">
      <c r="F70" s="327"/>
    </row>
    <row r="71" s="248" customFormat="1" ht="12.75">
      <c r="F71" s="327"/>
    </row>
    <row r="72" s="248" customFormat="1" ht="12.75">
      <c r="F72" s="327"/>
    </row>
    <row r="73" s="248" customFormat="1" ht="12.75">
      <c r="F73" s="327"/>
    </row>
    <row r="74" s="248" customFormat="1" ht="12.75">
      <c r="F74" s="327"/>
    </row>
    <row r="75" s="248" customFormat="1" ht="12.75">
      <c r="F75" s="327"/>
    </row>
    <row r="76" s="248" customFormat="1" ht="12.75">
      <c r="F76" s="327"/>
    </row>
    <row r="77" s="248" customFormat="1" ht="12.75">
      <c r="F77" s="327"/>
    </row>
    <row r="78" s="248" customFormat="1" ht="12.75">
      <c r="F78" s="327"/>
    </row>
    <row r="79" s="248" customFormat="1" ht="12.75">
      <c r="F79" s="327"/>
    </row>
    <row r="80" s="248" customFormat="1" ht="12.75">
      <c r="F80" s="327"/>
    </row>
    <row r="81" s="248" customFormat="1" ht="12.75">
      <c r="F81" s="327"/>
    </row>
    <row r="82" s="248" customFormat="1" ht="12.75">
      <c r="F82" s="327"/>
    </row>
    <row r="83" s="248" customFormat="1" ht="12.75">
      <c r="F83" s="327"/>
    </row>
    <row r="84" s="248" customFormat="1" ht="12.75">
      <c r="F84" s="327"/>
    </row>
    <row r="85" s="248" customFormat="1" ht="12.75">
      <c r="F85" s="327"/>
    </row>
    <row r="86" s="248" customFormat="1" ht="12.75">
      <c r="F86" s="327"/>
    </row>
    <row r="87" s="248" customFormat="1" ht="12.75">
      <c r="F87" s="327"/>
    </row>
    <row r="88" s="248" customFormat="1" ht="12.75">
      <c r="F88" s="327"/>
    </row>
    <row r="89" s="248" customFormat="1" ht="12.75">
      <c r="F89" s="327"/>
    </row>
    <row r="90" s="248" customFormat="1" ht="12.75">
      <c r="F90" s="327"/>
    </row>
    <row r="91" s="248" customFormat="1" ht="12.75">
      <c r="F91" s="327"/>
    </row>
    <row r="92" s="248" customFormat="1" ht="12.75">
      <c r="F92" s="327"/>
    </row>
    <row r="93" s="248" customFormat="1" ht="12.75">
      <c r="F93" s="327"/>
    </row>
    <row r="94" s="248" customFormat="1" ht="12.75">
      <c r="F94" s="327"/>
    </row>
    <row r="95" s="248" customFormat="1" ht="12.75">
      <c r="F95" s="327"/>
    </row>
    <row r="96" s="248" customFormat="1" ht="12.75">
      <c r="F96" s="327"/>
    </row>
    <row r="97" s="248" customFormat="1" ht="12.75">
      <c r="F97" s="327"/>
    </row>
    <row r="98" s="248" customFormat="1" ht="12.75">
      <c r="F98" s="327"/>
    </row>
    <row r="99" s="248" customFormat="1" ht="12.75">
      <c r="F99" s="327"/>
    </row>
    <row r="100" s="248" customFormat="1" ht="12.75">
      <c r="F100" s="327"/>
    </row>
    <row r="101" s="248" customFormat="1" ht="12.75">
      <c r="F101" s="327"/>
    </row>
    <row r="102" s="248" customFormat="1" ht="12.75">
      <c r="F102" s="327"/>
    </row>
    <row r="103" s="248" customFormat="1" ht="12.75">
      <c r="F103" s="327"/>
    </row>
    <row r="104" s="248" customFormat="1" ht="12.75">
      <c r="F104" s="327"/>
    </row>
    <row r="105" s="248" customFormat="1" ht="12.75">
      <c r="F105" s="327"/>
    </row>
    <row r="106" s="248" customFormat="1" ht="12.75">
      <c r="F106" s="327"/>
    </row>
    <row r="107" s="248" customFormat="1" ht="12.75">
      <c r="F107" s="327"/>
    </row>
    <row r="108" s="248" customFormat="1" ht="12.75">
      <c r="F108" s="327"/>
    </row>
    <row r="109" s="248" customFormat="1" ht="12.75">
      <c r="F109" s="327"/>
    </row>
    <row r="110" s="248" customFormat="1" ht="12.75">
      <c r="F110" s="327"/>
    </row>
    <row r="111" s="248" customFormat="1" ht="12.75">
      <c r="F111" s="327"/>
    </row>
    <row r="112" s="248" customFormat="1" ht="12.75">
      <c r="F112" s="327"/>
    </row>
    <row r="113" s="248" customFormat="1" ht="12.75">
      <c r="F113" s="327"/>
    </row>
    <row r="114" s="248" customFormat="1" ht="12.75">
      <c r="F114" s="327"/>
    </row>
    <row r="115" s="248" customFormat="1" ht="12.75">
      <c r="F115" s="327"/>
    </row>
    <row r="116" s="248" customFormat="1" ht="12.75">
      <c r="F116" s="327"/>
    </row>
    <row r="117" s="248" customFormat="1" ht="12.75">
      <c r="F117" s="327"/>
    </row>
    <row r="118" s="248" customFormat="1" ht="12.75">
      <c r="F118" s="327"/>
    </row>
  </sheetData>
  <sheetProtection/>
  <mergeCells count="8">
    <mergeCell ref="F62:G63"/>
    <mergeCell ref="F64:G64"/>
    <mergeCell ref="D2:G2"/>
    <mergeCell ref="D3:G3"/>
    <mergeCell ref="D4:G4"/>
    <mergeCell ref="A7:G7"/>
    <mergeCell ref="A8:G8"/>
    <mergeCell ref="B35:C35"/>
  </mergeCells>
  <printOptions horizontalCentered="1" verticalCentered="1"/>
  <pageMargins left="0.33" right="0.4" top="0.52" bottom="0.65" header="0.4" footer="0.511811023622047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Termostar</dc:creator>
  <cp:keywords/>
  <dc:description/>
  <cp:lastModifiedBy>Rusvainé Hajdú Krisztina</cp:lastModifiedBy>
  <cp:lastPrinted>2015-07-09T13:19:17Z</cp:lastPrinted>
  <dcterms:created xsi:type="dcterms:W3CDTF">2009-04-21T05:50:45Z</dcterms:created>
  <dcterms:modified xsi:type="dcterms:W3CDTF">2016-09-07T12:21:29Z</dcterms:modified>
  <cp:category/>
  <cp:version/>
  <cp:contentType/>
  <cp:contentStatus/>
</cp:coreProperties>
</file>