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ndszenti felvételek\"/>
    </mc:Choice>
  </mc:AlternateContent>
  <xr:revisionPtr revIDLastSave="0" documentId="13_ncr:1_{83197B89-6790-487E-9AFF-947EA4182EB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Gazdálkodás gazd és műszaki inf" sheetId="1" r:id="rId1"/>
    <sheet name="Mérleg 2022." sheetId="10" r:id="rId2"/>
    <sheet name="Eredménykimutatás 2022." sheetId="11" r:id="rId3"/>
  </sheets>
  <externalReferences>
    <externalReference r:id="rId4"/>
  </externalReferences>
  <definedNames>
    <definedName name="_xlnm.Print_Area" localSheetId="2">'Eredménykimutatás 2022.'!$A$1:$F$65</definedName>
    <definedName name="_xlnm.Print_Area" localSheetId="0">'Gazdálkodás gazd és műszaki inf'!$A$1:$F$1997</definedName>
    <definedName name="_xlnm.Print_Area" localSheetId="1">'Mérleg 2022.'!$A$1:$H$138</definedName>
    <definedName name="_xlnm.Recorder" localSheetId="2">#REF!</definedName>
    <definedName name="_xlnm.Recorder" localSheetId="1">#REF!</definedName>
    <definedName name="_xlnm.Recorder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1" l="1"/>
  <c r="E56" i="11"/>
  <c r="D56" i="11"/>
  <c r="F56" i="11" s="1"/>
  <c r="E46" i="11"/>
  <c r="E57" i="11" s="1"/>
  <c r="D46" i="11"/>
  <c r="D57" i="11" s="1"/>
  <c r="E30" i="11"/>
  <c r="D30" i="11"/>
  <c r="F30" i="11" s="1"/>
  <c r="E29" i="11"/>
  <c r="D29" i="11"/>
  <c r="F29" i="11" s="1"/>
  <c r="E28" i="11"/>
  <c r="E31" i="11" s="1"/>
  <c r="D28" i="11"/>
  <c r="F28" i="11" s="1"/>
  <c r="F27" i="11"/>
  <c r="E27" i="11"/>
  <c r="D27" i="11"/>
  <c r="F26" i="11"/>
  <c r="F25" i="11"/>
  <c r="F24" i="11"/>
  <c r="F23" i="11"/>
  <c r="F22" i="11"/>
  <c r="F21" i="11"/>
  <c r="F20" i="11"/>
  <c r="E19" i="11"/>
  <c r="D19" i="11"/>
  <c r="F19" i="11" s="1"/>
  <c r="F18" i="11"/>
  <c r="E16" i="11"/>
  <c r="E35" i="11" s="1"/>
  <c r="D16" i="11"/>
  <c r="F16" i="11" s="1"/>
  <c r="F14" i="11"/>
  <c r="A136" i="10"/>
  <c r="H133" i="10"/>
  <c r="H132" i="10"/>
  <c r="H131" i="10"/>
  <c r="H130" i="10"/>
  <c r="G130" i="10"/>
  <c r="F130" i="10"/>
  <c r="H127" i="10"/>
  <c r="H124" i="10"/>
  <c r="H121" i="10"/>
  <c r="G116" i="10"/>
  <c r="H116" i="10" s="1"/>
  <c r="F116" i="10"/>
  <c r="G106" i="10"/>
  <c r="F106" i="10"/>
  <c r="G100" i="10"/>
  <c r="F100" i="10"/>
  <c r="F99" i="10" s="1"/>
  <c r="F134" i="10" s="1"/>
  <c r="G99" i="10"/>
  <c r="H99" i="10" s="1"/>
  <c r="H96" i="10"/>
  <c r="G95" i="10"/>
  <c r="H95" i="10" s="1"/>
  <c r="F95" i="10"/>
  <c r="H94" i="10"/>
  <c r="H91" i="10"/>
  <c r="H90" i="10"/>
  <c r="H88" i="10"/>
  <c r="H87" i="10"/>
  <c r="G87" i="10"/>
  <c r="G134" i="10" s="1"/>
  <c r="H134" i="10" s="1"/>
  <c r="F87" i="10"/>
  <c r="G84" i="10"/>
  <c r="F84" i="10"/>
  <c r="A80" i="10"/>
  <c r="H69" i="10"/>
  <c r="H68" i="10"/>
  <c r="G67" i="10"/>
  <c r="H67" i="10" s="1"/>
  <c r="F67" i="10"/>
  <c r="H66" i="10"/>
  <c r="H65" i="10"/>
  <c r="H64" i="10"/>
  <c r="G64" i="10"/>
  <c r="F64" i="10"/>
  <c r="G57" i="10"/>
  <c r="F57" i="10"/>
  <c r="H54" i="10"/>
  <c r="H50" i="10"/>
  <c r="H49" i="10"/>
  <c r="H48" i="10"/>
  <c r="G48" i="10"/>
  <c r="F48" i="10"/>
  <c r="H47" i="10"/>
  <c r="H46" i="10"/>
  <c r="H43" i="10"/>
  <c r="G42" i="10"/>
  <c r="H42" i="10" s="1"/>
  <c r="F42" i="10"/>
  <c r="F41" i="10" s="1"/>
  <c r="F71" i="10" s="1"/>
  <c r="G41" i="10"/>
  <c r="H41" i="10" s="1"/>
  <c r="H30" i="10"/>
  <c r="G29" i="10"/>
  <c r="H29" i="10" s="1"/>
  <c r="F29" i="10"/>
  <c r="H27" i="10"/>
  <c r="H26" i="10"/>
  <c r="H25" i="10"/>
  <c r="H24" i="10"/>
  <c r="H23" i="10"/>
  <c r="G22" i="10"/>
  <c r="H22" i="10" s="1"/>
  <c r="F22" i="10"/>
  <c r="H17" i="10"/>
  <c r="G14" i="10"/>
  <c r="H14" i="10" s="1"/>
  <c r="F14" i="10"/>
  <c r="F13" i="10"/>
  <c r="E38" i="1"/>
  <c r="E58" i="11" l="1"/>
  <c r="E60" i="11" s="1"/>
  <c r="F57" i="11"/>
  <c r="D31" i="11"/>
  <c r="F31" i="11" s="1"/>
  <c r="F46" i="11"/>
  <c r="G13" i="10"/>
  <c r="E95" i="1"/>
  <c r="D35" i="11" l="1"/>
  <c r="H13" i="10"/>
  <c r="G71" i="10"/>
  <c r="H71" i="10" s="1"/>
  <c r="E59" i="1"/>
  <c r="F35" i="11" l="1"/>
  <c r="D58" i="11"/>
  <c r="E49" i="1"/>
  <c r="E45" i="1" s="1"/>
  <c r="F58" i="11" l="1"/>
  <c r="D60" i="11"/>
  <c r="F60" i="11" s="1"/>
  <c r="E27" i="1"/>
  <c r="F2000" i="1" l="1"/>
  <c r="E2000" i="1"/>
  <c r="D2000" i="1"/>
  <c r="F1535" i="1"/>
  <c r="E1535" i="1"/>
  <c r="D1535" i="1"/>
  <c r="C1535" i="1"/>
  <c r="B1535" i="1"/>
  <c r="F1070" i="1"/>
  <c r="E1070" i="1"/>
  <c r="D1070" i="1"/>
  <c r="C1070" i="1"/>
  <c r="B1070" i="1"/>
  <c r="F605" i="1"/>
  <c r="E605" i="1"/>
  <c r="D605" i="1"/>
  <c r="C605" i="1"/>
  <c r="B605" i="1"/>
  <c r="D129" i="1" l="1"/>
  <c r="E123" i="1"/>
  <c r="D49" i="1" l="1"/>
  <c r="D59" i="1" l="1"/>
  <c r="D38" i="1"/>
  <c r="D32" i="1"/>
  <c r="D45" i="1"/>
  <c r="D17" i="1"/>
  <c r="D16" i="1"/>
  <c r="D27" i="1" l="1"/>
  <c r="D1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Gubényiné Kovács Ágnes</author>
    <author>Kelemen Kriszta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Az adatra szerződés szerint titoktartási kötelezettség vonatkozik. 
</t>
        </r>
      </text>
    </comment>
    <comment ref="E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Az adatra szerződés szerint titoktartási kötelezettség vonatkozik. 
</t>
        </r>
      </text>
    </comment>
    <comment ref="D4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Az adatra szerződés szerint titoktartási kötelezettség vonatkozik. </t>
        </r>
      </text>
    </comment>
    <comment ref="E4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Az adatra szerződés szerint titoktartási kötelezettség vonatkozik. </t>
        </r>
      </text>
    </comment>
    <comment ref="D4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Az adatra szerződés szerint titoktartási kötelezettség vonatkozik. 
</t>
        </r>
      </text>
    </comment>
    <comment ref="E4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Az adatra szerződés szerint titoktartási kötelezettség vonatkozik. 
</t>
        </r>
      </text>
    </comment>
    <comment ref="D67" authorId="1" shapeId="0" xr:uid="{00000000-0006-0000-0000-000007000000}">
      <text>
        <r>
          <rPr>
            <sz val="8"/>
            <color indexed="81"/>
            <rFont val="Tahoma"/>
            <family val="2"/>
            <charset val="238"/>
          </rPr>
          <t xml:space="preserve">Az adatra szerződés szerint titoktartási kötelezettség vonatkozik. </t>
        </r>
      </text>
    </comment>
    <comment ref="E67" authorId="1" shapeId="0" xr:uid="{00000000-0006-0000-0000-000008000000}">
      <text>
        <r>
          <rPr>
            <sz val="8"/>
            <color indexed="81"/>
            <rFont val="Tahoma"/>
            <family val="2"/>
            <charset val="238"/>
          </rPr>
          <t xml:space="preserve">Az adatra szerződés szerint titoktartási kötelezettség vonatkozik. </t>
        </r>
      </text>
    </comment>
    <comment ref="D68" authorId="1" shapeId="0" xr:uid="{00000000-0006-0000-0000-000009000000}">
      <text>
        <r>
          <rPr>
            <sz val="8"/>
            <color indexed="81"/>
            <rFont val="Tahoma"/>
            <family val="2"/>
            <charset val="238"/>
          </rPr>
          <t xml:space="preserve">Az adatra szerződés szerint titoktartási kötelezettség vonatkozik. </t>
        </r>
      </text>
    </comment>
    <comment ref="E68" authorId="1" shapeId="0" xr:uid="{00000000-0006-0000-0000-00000A000000}">
      <text>
        <r>
          <rPr>
            <sz val="8"/>
            <color indexed="81"/>
            <rFont val="Tahoma"/>
            <family val="2"/>
            <charset val="238"/>
          </rPr>
          <t xml:space="preserve">Az adatra szerződés szerint titoktartási kötelezettség vonatkozik. </t>
        </r>
      </text>
    </comment>
    <comment ref="D134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előző évivel azonos</t>
        </r>
      </text>
    </comment>
    <comment ref="D135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Gubényiné Kovács Ágnes:</t>
        </r>
        <r>
          <rPr>
            <sz val="9"/>
            <color indexed="81"/>
            <rFont val="Tahoma"/>
            <family val="2"/>
            <charset val="238"/>
          </rPr>
          <t xml:space="preserve">
előző évivel azonos</t>
        </r>
      </text>
    </comment>
  </commentList>
</comments>
</file>

<file path=xl/sharedStrings.xml><?xml version="1.0" encoding="utf-8"?>
<sst xmlns="http://schemas.openxmlformats.org/spreadsheetml/2006/main" count="2765" uniqueCount="957">
  <si>
    <t>4. melléklet a 157/2005. (VIII. 15.) Korm. rendelethez</t>
  </si>
  <si>
    <t>Gazdálkodásra vonatkozó gazdasági és műszaki információk</t>
  </si>
  <si>
    <t>I. táblázat</t>
  </si>
  <si>
    <t>Az előző két üzleti évben távhőszolgáltatással kapcsolatban elért, az eredmény-kimutatásban szereplő árbevételre és egyéb bevételekre vonatkozó információk (a felhasználóhoz legközelebb eső felhasználási mérő alapján):</t>
  </si>
  <si>
    <t>Sorszám</t>
  </si>
  <si>
    <t>Megnevezés</t>
  </si>
  <si>
    <t>Mértékegység</t>
  </si>
  <si>
    <t>1.</t>
  </si>
  <si>
    <t>A fűtési időszak átlaghőmérséklete</t>
  </si>
  <si>
    <t>°C</t>
  </si>
  <si>
    <t>2.</t>
  </si>
  <si>
    <t>Lakossági felhasználók számára értékesített fűtési célú hő</t>
  </si>
  <si>
    <t>GJ</t>
  </si>
  <si>
    <t>3.</t>
  </si>
  <si>
    <t>Lakossági felhasználók számára értékesített használati melegvíz felmelegítésére felhasznált hő</t>
  </si>
  <si>
    <t>5.</t>
  </si>
  <si>
    <t>Egyéb felhasználók számára értékesített hő</t>
  </si>
  <si>
    <t>6.</t>
  </si>
  <si>
    <t>Értékesített villamos energia mennyisége,</t>
  </si>
  <si>
    <t>MWh</t>
  </si>
  <si>
    <t>7.</t>
  </si>
  <si>
    <t>Lakossági felhasználók legalacsonyabb éves fűtési hőfogyasztással rendelkező tizedének átlagos éves fajlagos fogyasztása</t>
  </si>
  <si>
    <r>
      <t>MJ/légm</t>
    </r>
    <r>
      <rPr>
        <vertAlign val="superscript"/>
        <sz val="10"/>
        <rFont val="Arial"/>
        <family val="2"/>
        <charset val="238"/>
      </rPr>
      <t>3</t>
    </r>
  </si>
  <si>
    <t>8.</t>
  </si>
  <si>
    <t>Lakossági felhasználók legmagasabb éves fűtési hőfogyasztással rendelkező tizedének átlagos éves fajlagos fogyasztása</t>
  </si>
  <si>
    <t>9.</t>
  </si>
  <si>
    <t>Lakossági felhasználók számára kiszámlázott fűtési célú hő értékesítéséből származó fűtési alapdíj</t>
  </si>
  <si>
    <t>ezer Ft</t>
  </si>
  <si>
    <t>10.</t>
  </si>
  <si>
    <t>Lakossági felhasználók számára kiszámlázott használati melegvíz alapdíj</t>
  </si>
  <si>
    <t>11.</t>
  </si>
  <si>
    <t>Lakossági felhasználóktól származó, fűtési célra értékesített hő mennyiségétől függő árbevétel</t>
  </si>
  <si>
    <t>12.</t>
  </si>
  <si>
    <t>Lakossági felhasználóktól, használati melegvíz értékesítésből származó, az értékesített hő mennyiségétől függő árbevétel, víz- és csatornadíj nélkül</t>
  </si>
  <si>
    <t>13.</t>
  </si>
  <si>
    <t>Egyéb felhasználóktól, hő értékesítésből származó, az értékesített hő mennyiségétől független árbevétel</t>
  </si>
  <si>
    <t>14.</t>
  </si>
  <si>
    <t>Egyéb felhasználóktól, hő értékesítésből származó, az értékesített hő mennyiségétől függő árbevétel</t>
  </si>
  <si>
    <t>15.</t>
  </si>
  <si>
    <t>Villamosenergia-értékesítésből származó árbevétel</t>
  </si>
  <si>
    <t>16.</t>
  </si>
  <si>
    <t>A távhőszolgáltató nevén nyilvántartott, vízmérőn mért víz- és csatornadíjból származó árbevétel</t>
  </si>
  <si>
    <t>17.</t>
  </si>
  <si>
    <t>Központi költségvetésből származó állami támogatások</t>
  </si>
  <si>
    <t>18.</t>
  </si>
  <si>
    <t>Helyi önkormányzattól kapott támogatások</t>
  </si>
  <si>
    <t>19.</t>
  </si>
  <si>
    <t>Egyéb támogatások (távhőtámogatás)</t>
  </si>
  <si>
    <t>20.</t>
  </si>
  <si>
    <t>Egyéb árbevétel és egyéb bevétel</t>
  </si>
  <si>
    <t>21.</t>
  </si>
  <si>
    <t>Árbevétel és egyéb bevétel összesen</t>
  </si>
  <si>
    <t>II. táblázat</t>
  </si>
  <si>
    <t>Az előző két üzleti évben biztosított távhőszolgáltatás költségeire vonatkozó információk:</t>
  </si>
  <si>
    <t>Felhasznált energia mennyisége összesen:</t>
  </si>
  <si>
    <t>1.1.</t>
  </si>
  <si>
    <t>Saját tulajdonú berendezésekkel kapcsoltan termelt hő</t>
  </si>
  <si>
    <t>1.2.</t>
  </si>
  <si>
    <t>Saját kazánokból származó hő</t>
  </si>
  <si>
    <t>1.3.</t>
  </si>
  <si>
    <t>Egyéb forrásból származó saját termelésű hő (pl. geotermikus alapú)</t>
  </si>
  <si>
    <t>1.4.</t>
  </si>
  <si>
    <t>Távhőszolgáltató által előállított hő mennyisége összesen</t>
  </si>
  <si>
    <t>1.5.</t>
  </si>
  <si>
    <t>Távhőszolgáltató által vásárolt hő mennyisége összesen</t>
  </si>
  <si>
    <t>1.6.</t>
  </si>
  <si>
    <t>Távhőszolgáltató által hőtermelésre felhasznált összes energiahordozó mennyisége</t>
  </si>
  <si>
    <t>1.6.1.</t>
  </si>
  <si>
    <t>Felhasznált földgáz mennyisége</t>
  </si>
  <si>
    <t>1.6.2.</t>
  </si>
  <si>
    <t>Felhasznált szénhidrogén mennyisége</t>
  </si>
  <si>
    <t>1.6.3.</t>
  </si>
  <si>
    <t>Felhasznált megújuló energiaforrások mennyisége</t>
  </si>
  <si>
    <t>1.6.4.</t>
  </si>
  <si>
    <t>Felhasznált egyéb energia mennyisége</t>
  </si>
  <si>
    <t>Saját termelésű hő előállításának hőtermelésre eső költsége összesen:</t>
  </si>
  <si>
    <t>2.1.</t>
  </si>
  <si>
    <t>Felhasznált gáz teljesítmény díja</t>
  </si>
  <si>
    <t>2.2.</t>
  </si>
  <si>
    <t>Felhasznált gáz gázdíja (fogyasztás arányos)</t>
  </si>
  <si>
    <t>2.3.</t>
  </si>
  <si>
    <t>Nem földgáztüzelés esetén a felhasznált energiahordozó összes költsége</t>
  </si>
  <si>
    <t>2.4.</t>
  </si>
  <si>
    <t>Saját termelésű hő előállításának egyéb elszámolt költsége</t>
  </si>
  <si>
    <t>2.5.</t>
  </si>
  <si>
    <t>Saját termelésű hő előállításának költsége összesen (kn)</t>
  </si>
  <si>
    <t>Vásárolt hő költsége összesen:</t>
  </si>
  <si>
    <t>3.1.</t>
  </si>
  <si>
    <t>Vásárolt hő teljesítménydíja</t>
  </si>
  <si>
    <t>3.2.</t>
  </si>
  <si>
    <t>Vásárolt hő energiadíja</t>
  </si>
  <si>
    <t>4.</t>
  </si>
  <si>
    <t>Hálózat üzemeltetés energia költsége összesen:</t>
  </si>
  <si>
    <t>4.1.</t>
  </si>
  <si>
    <t>Hálózat üzemeltetéshez felhasznált villamos energia költsége</t>
  </si>
  <si>
    <t>A távhőszolgáltatás energián kívüli költségei összesen:</t>
  </si>
  <si>
    <t>5.1.</t>
  </si>
  <si>
    <t>Értékcsökkenés</t>
  </si>
  <si>
    <t>5.2.</t>
  </si>
  <si>
    <t>Bérek és járulékai</t>
  </si>
  <si>
    <t>5.3.</t>
  </si>
  <si>
    <t>Távhőszolgáltatást terhelő nem felosztott költségek</t>
  </si>
  <si>
    <t>5.4.</t>
  </si>
  <si>
    <t>Távhőszolgáltatást terhelő pénzügyi költségek</t>
  </si>
  <si>
    <t>5.5.</t>
  </si>
  <si>
    <t>Egyéb költségek</t>
  </si>
  <si>
    <t>III. táblázat</t>
  </si>
  <si>
    <t>Az előző két üzleti évi teljesítmény gazdálkodásra vonatkozó információk:</t>
  </si>
  <si>
    <t>Lekötött földgáz teljesítmény</t>
  </si>
  <si>
    <r>
      <t>m</t>
    </r>
    <r>
      <rPr>
        <vertAlign val="subscript"/>
        <sz val="10"/>
        <rFont val="Arial"/>
        <family val="2"/>
        <charset val="238"/>
      </rPr>
      <t>n</t>
    </r>
    <r>
      <rPr>
        <sz val="10"/>
        <rFont val="Arial"/>
        <family val="2"/>
        <charset val="238"/>
      </rPr>
      <t>3/h</t>
    </r>
  </si>
  <si>
    <t>Az adott évben maximálisan igénybe vett földgáz teljesítmény</t>
  </si>
  <si>
    <t>Maximális távhőteljesítmény igény</t>
  </si>
  <si>
    <t>MW</t>
  </si>
  <si>
    <t>IV. táblázat</t>
  </si>
  <si>
    <t>Önkormányzati tulajdonban levő távhőszolgáltatók esetén az előző két üzleti évben támogatott jogi személyek neve és a támogatás összege:</t>
  </si>
  <si>
    <t>Szervezet megnevezése</t>
  </si>
  <si>
    <t>Nők a Nemzet Jövőjéért Egyesület</t>
  </si>
  <si>
    <t>Magyar Vöröskereszt Bács-Kiskun Megyei Szervezete</t>
  </si>
  <si>
    <t>Egészséges Életmódért Hit és Sport Alapítvány</t>
  </si>
  <si>
    <t>"Kadafalváért" Alapítvány</t>
  </si>
  <si>
    <t>Wojtyla Ház Nonprofit Kft.</t>
  </si>
  <si>
    <t>22.</t>
  </si>
  <si>
    <t>23.</t>
  </si>
  <si>
    <t xml:space="preserve">Egészségügyi és Szociális Intézmények Igazgatósága </t>
  </si>
  <si>
    <t>24.</t>
  </si>
  <si>
    <t>25.</t>
  </si>
  <si>
    <t>Kecskemét Alsószéktóért Egyesület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</si>
  <si>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</si>
  <si>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</si>
  <si>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</si>
  <si>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</si>
  <si>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</si>
  <si>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</si>
  <si>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</si>
  <si>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</si>
  <si>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</si>
  <si>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</si>
  <si>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</si>
  <si>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</si>
  <si>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</si>
  <si>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</si>
  <si>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</si>
  <si>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</si>
  <si>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</si>
  <si>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</si>
  <si>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</si>
  <si>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</si>
  <si>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</si>
  <si>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</si>
  <si>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</si>
  <si>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</si>
  <si>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</si>
  <si>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</si>
  <si>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</si>
  <si>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</si>
  <si>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</si>
  <si>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MLSZ látványcsapatsport támogatás, Kecskeméti Labdarúgó Club Közös Torna Egylet Sportiskola</t>
  </si>
  <si>
    <t>55.</t>
  </si>
  <si>
    <t>56.</t>
  </si>
  <si>
    <t>V. táblázat</t>
  </si>
  <si>
    <t>Az előző két üzleti évben aktivált, a szolgáltató tulajdonában lévő beruházásokra vonatkozó információk:</t>
  </si>
  <si>
    <t>Távhőtermelő létesítmények beruházásainak aktivált értéke</t>
  </si>
  <si>
    <t>Felhasználói hőközpontok beruházásainak aktivált értéke</t>
  </si>
  <si>
    <t>Szolgáltatói hőközpontok beruházásainak aktivált értéke</t>
  </si>
  <si>
    <t>Termelői hőközpont beruházások aktivált értéke</t>
  </si>
  <si>
    <t>Aktivált beruházások keretében beszerzett hőközpontok száma</t>
  </si>
  <si>
    <t>db</t>
  </si>
  <si>
    <t>Távvezeték beruházások aktivált értéke</t>
  </si>
  <si>
    <t>Egyéb beruházások aktivált értéke</t>
  </si>
  <si>
    <t>Beruházások aktivált értéke összesen</t>
  </si>
  <si>
    <t>VI. táblázat</t>
  </si>
  <si>
    <t>Az előző üzleti év végére vonatkozó információk:</t>
  </si>
  <si>
    <t>A távhőszolgáltatási tevékenységhez kapcsolódó foglalkoztatott létszám</t>
  </si>
  <si>
    <t>fő</t>
  </si>
  <si>
    <t>Az általános közszolgáltatási szerződés keretében ellátott lakossági díjfizetők száma</t>
  </si>
  <si>
    <t>Ebből a költségosztás alapján elszámoló lakossági díjfizetők száma</t>
  </si>
  <si>
    <t>Az ellátott nem lakossági felhasználók száma</t>
  </si>
  <si>
    <t>Az üzemeltetett távhővezetékek hossza</t>
  </si>
  <si>
    <t>nyomvonal km</t>
  </si>
  <si>
    <t>Felhasználói hőközponttal nem rendelkező épületek száma</t>
  </si>
  <si>
    <t>Felhasználói hőközponttal nem rendelkező épületekben levő lakossági díjfizetők száma</t>
  </si>
  <si>
    <t>VII. táblázat</t>
  </si>
  <si>
    <t>Távhőszolgáltató érdekeltségei más társaságokban:</t>
  </si>
  <si>
    <t>Cégnév</t>
  </si>
  <si>
    <t>Fő tevékenység</t>
  </si>
  <si>
    <t>Tulajdoni arány</t>
  </si>
  <si>
    <t>Előző évi árbevétel</t>
  </si>
  <si>
    <t>Hírös Zöld Energia Kft.</t>
  </si>
  <si>
    <t>Egyéb m.n.s.építés</t>
  </si>
  <si>
    <t>VIII. táblázat</t>
  </si>
  <si>
    <t>Az előző év végén hőközpontokban lekötött teljesítmény és költsége:</t>
  </si>
  <si>
    <t xml:space="preserve">Elszámolási mérés helyét jelentő hőközpontok/hőfogadók azonosító jele </t>
  </si>
  <si>
    <t>Hőközponti/hőfogadói mérés alapján elszámolt díjfizetők száma (db)</t>
  </si>
  <si>
    <t>Egycsöves átfolyós fűtési rendszerű díjfizetők száma (db)</t>
  </si>
  <si>
    <t>Fűtött légtérfogat (m3)</t>
  </si>
  <si>
    <t>1001A000</t>
  </si>
  <si>
    <t>1001A010</t>
  </si>
  <si>
    <t>1001A020</t>
  </si>
  <si>
    <t>1001A030</t>
  </si>
  <si>
    <t>1001A040</t>
  </si>
  <si>
    <t>1001A051</t>
  </si>
  <si>
    <t>1001A052</t>
  </si>
  <si>
    <t>1001B060</t>
  </si>
  <si>
    <t>1001C070</t>
  </si>
  <si>
    <t>1001C071</t>
  </si>
  <si>
    <t>1001C074</t>
  </si>
  <si>
    <t>1001C075</t>
  </si>
  <si>
    <t>1001C080</t>
  </si>
  <si>
    <t>1001T080</t>
  </si>
  <si>
    <t>1002A000</t>
  </si>
  <si>
    <t>1003A010</t>
  </si>
  <si>
    <t>1003A020</t>
  </si>
  <si>
    <t>1003A030</t>
  </si>
  <si>
    <t>1003A040</t>
  </si>
  <si>
    <t>1003A050</t>
  </si>
  <si>
    <t>1003A060</t>
  </si>
  <si>
    <t>1003A070</t>
  </si>
  <si>
    <t>1003A080</t>
  </si>
  <si>
    <t>1003A081</t>
  </si>
  <si>
    <t>1003A082</t>
  </si>
  <si>
    <t>1004A020</t>
  </si>
  <si>
    <t>1004A030</t>
  </si>
  <si>
    <t>1004A040</t>
  </si>
  <si>
    <t>1004A080</t>
  </si>
  <si>
    <t>1004A090</t>
  </si>
  <si>
    <t>1004A100</t>
  </si>
  <si>
    <t>1004A110</t>
  </si>
  <si>
    <t>1004A120</t>
  </si>
  <si>
    <t>1004A130</t>
  </si>
  <si>
    <t>1004A140</t>
  </si>
  <si>
    <t>1004A150</t>
  </si>
  <si>
    <t>1004A160</t>
  </si>
  <si>
    <t>1004A170</t>
  </si>
  <si>
    <t>1004A180</t>
  </si>
  <si>
    <t>1004A190</t>
  </si>
  <si>
    <t>1005A010</t>
  </si>
  <si>
    <t>1005A020</t>
  </si>
  <si>
    <t>1005A030</t>
  </si>
  <si>
    <t>1005A040</t>
  </si>
  <si>
    <t>1005A050</t>
  </si>
  <si>
    <t>1005A060</t>
  </si>
  <si>
    <t>1005A070</t>
  </si>
  <si>
    <t>1005B010</t>
  </si>
  <si>
    <t>1005B020</t>
  </si>
  <si>
    <t>1005B030</t>
  </si>
  <si>
    <t>1005B040</t>
  </si>
  <si>
    <t>1005B050</t>
  </si>
  <si>
    <t>1005B060</t>
  </si>
  <si>
    <t>1005B070</t>
  </si>
  <si>
    <t>1005B080</t>
  </si>
  <si>
    <t>1008T020</t>
  </si>
  <si>
    <t>1011A000</t>
  </si>
  <si>
    <t>1011A010</t>
  </si>
  <si>
    <t>1011A011</t>
  </si>
  <si>
    <t>1011B010</t>
  </si>
  <si>
    <t>1011B020</t>
  </si>
  <si>
    <t>1013A020</t>
  </si>
  <si>
    <t>1013B010</t>
  </si>
  <si>
    <t>1013T010</t>
  </si>
  <si>
    <t>1013T020</t>
  </si>
  <si>
    <t>1016A000</t>
  </si>
  <si>
    <t>1016B020</t>
  </si>
  <si>
    <t>1016B030</t>
  </si>
  <si>
    <t>1016B040</t>
  </si>
  <si>
    <t>1017A000</t>
  </si>
  <si>
    <t>1019A000</t>
  </si>
  <si>
    <t>1021A010</t>
  </si>
  <si>
    <t>1021A020</t>
  </si>
  <si>
    <t>1021A030</t>
  </si>
  <si>
    <t>1021A040</t>
  </si>
  <si>
    <t>1021A050</t>
  </si>
  <si>
    <t>1021A060</t>
  </si>
  <si>
    <t>1021A070</t>
  </si>
  <si>
    <t>1021A080</t>
  </si>
  <si>
    <t>1021A090</t>
  </si>
  <si>
    <t>1021A100</t>
  </si>
  <si>
    <t>1021A110</t>
  </si>
  <si>
    <t>1021A120</t>
  </si>
  <si>
    <t>1021A130</t>
  </si>
  <si>
    <t>1021A140</t>
  </si>
  <si>
    <t>1021A150</t>
  </si>
  <si>
    <t>1021A160</t>
  </si>
  <si>
    <t>1022A130</t>
  </si>
  <si>
    <t>1022A140</t>
  </si>
  <si>
    <t>1022A150</t>
  </si>
  <si>
    <t>1022A160</t>
  </si>
  <si>
    <t>1022A170</t>
  </si>
  <si>
    <t>1022A180</t>
  </si>
  <si>
    <t>1022A190</t>
  </si>
  <si>
    <t>1022A200</t>
  </si>
  <si>
    <t>1022T020</t>
  </si>
  <si>
    <t>1022T040</t>
  </si>
  <si>
    <t>1022T060</t>
  </si>
  <si>
    <t>1022T080</t>
  </si>
  <si>
    <t>1022T100</t>
  </si>
  <si>
    <t>1022T120</t>
  </si>
  <si>
    <t>1023A010</t>
  </si>
  <si>
    <t>1023A020</t>
  </si>
  <si>
    <t>1023A050</t>
  </si>
  <si>
    <t>1023A060</t>
  </si>
  <si>
    <t>1023A110</t>
  </si>
  <si>
    <t>1023A120</t>
  </si>
  <si>
    <t>1023A130</t>
  </si>
  <si>
    <t>1023A140</t>
  </si>
  <si>
    <t>1023A150</t>
  </si>
  <si>
    <t>1023A160</t>
  </si>
  <si>
    <t>1023T040</t>
  </si>
  <si>
    <t>1023T080</t>
  </si>
  <si>
    <t>1023T100</t>
  </si>
  <si>
    <t>1024A010</t>
  </si>
  <si>
    <t>1024A020</t>
  </si>
  <si>
    <t>1024A030</t>
  </si>
  <si>
    <t>1024A040</t>
  </si>
  <si>
    <t>1024A050</t>
  </si>
  <si>
    <t>1024A060</t>
  </si>
  <si>
    <t>1024A070</t>
  </si>
  <si>
    <t>1024A080</t>
  </si>
  <si>
    <t>1024A090</t>
  </si>
  <si>
    <t>1024A100</t>
  </si>
  <si>
    <t>1024A110</t>
  </si>
  <si>
    <t>1024A120</t>
  </si>
  <si>
    <t>1024A130</t>
  </si>
  <si>
    <t>1024A140</t>
  </si>
  <si>
    <t>1024A150</t>
  </si>
  <si>
    <t>1024A160</t>
  </si>
  <si>
    <t>1024A170</t>
  </si>
  <si>
    <t>1025A010</t>
  </si>
  <si>
    <t>1025A015</t>
  </si>
  <si>
    <t>1025A020</t>
  </si>
  <si>
    <t>1025A030</t>
  </si>
  <si>
    <t>1025A031</t>
  </si>
  <si>
    <t>1025A040</t>
  </si>
  <si>
    <t>1025A050</t>
  </si>
  <si>
    <t>1025A051</t>
  </si>
  <si>
    <t>1025A060</t>
  </si>
  <si>
    <t>1025A070</t>
  </si>
  <si>
    <t>1025A080</t>
  </si>
  <si>
    <t>1025A090</t>
  </si>
  <si>
    <t>1025A100</t>
  </si>
  <si>
    <t>1025A110</t>
  </si>
  <si>
    <t>1025A120</t>
  </si>
  <si>
    <t>1025A130</t>
  </si>
  <si>
    <t>1025A140</t>
  </si>
  <si>
    <t>1025A150</t>
  </si>
  <si>
    <t>1025A151</t>
  </si>
  <si>
    <t>1025A152</t>
  </si>
  <si>
    <t>1025A153</t>
  </si>
  <si>
    <t>1025A154</t>
  </si>
  <si>
    <t>1025A155</t>
  </si>
  <si>
    <t>1027A000</t>
  </si>
  <si>
    <t>1027A010</t>
  </si>
  <si>
    <t>1027B000</t>
  </si>
  <si>
    <t>1027B010</t>
  </si>
  <si>
    <t>1028A010</t>
  </si>
  <si>
    <t>1028A020</t>
  </si>
  <si>
    <t>1028A030</t>
  </si>
  <si>
    <t>1028A040</t>
  </si>
  <si>
    <t>1028A050</t>
  </si>
  <si>
    <t>1028A060</t>
  </si>
  <si>
    <t>1028A070</t>
  </si>
  <si>
    <t>1028A080</t>
  </si>
  <si>
    <t>1028A090</t>
  </si>
  <si>
    <t>1028A100</t>
  </si>
  <si>
    <t>1028A120</t>
  </si>
  <si>
    <t>1028A130</t>
  </si>
  <si>
    <t>1028A140</t>
  </si>
  <si>
    <t>1028A150</t>
  </si>
  <si>
    <t>1028A160</t>
  </si>
  <si>
    <t>1028A170</t>
  </si>
  <si>
    <t>1028A180</t>
  </si>
  <si>
    <t>1028A190</t>
  </si>
  <si>
    <t>1028A200</t>
  </si>
  <si>
    <t>1028A210</t>
  </si>
  <si>
    <t>1028A220</t>
  </si>
  <si>
    <t>1030A010</t>
  </si>
  <si>
    <t>1030A020</t>
  </si>
  <si>
    <t>1031A010</t>
  </si>
  <si>
    <t>1031A020</t>
  </si>
  <si>
    <t>1032A010</t>
  </si>
  <si>
    <t>1032A020</t>
  </si>
  <si>
    <t>1033A010</t>
  </si>
  <si>
    <t>1033A020</t>
  </si>
  <si>
    <t>1034A010</t>
  </si>
  <si>
    <t>1034A020</t>
  </si>
  <si>
    <t>1035A010</t>
  </si>
  <si>
    <t>1035A020</t>
  </si>
  <si>
    <t>1036A010</t>
  </si>
  <si>
    <t>1036A020</t>
  </si>
  <si>
    <t>1037A010</t>
  </si>
  <si>
    <t>1037A020</t>
  </si>
  <si>
    <t>1038A010</t>
  </si>
  <si>
    <t>1038A020</t>
  </si>
  <si>
    <t>1039A000</t>
  </si>
  <si>
    <t>1040A000</t>
  </si>
  <si>
    <t>1041A000</t>
  </si>
  <si>
    <t>1049A000</t>
  </si>
  <si>
    <t>1050A000</t>
  </si>
  <si>
    <t>1050A011</t>
  </si>
  <si>
    <t>1050A012</t>
  </si>
  <si>
    <t>1050A013</t>
  </si>
  <si>
    <t>1050A020</t>
  </si>
  <si>
    <t>1051A010</t>
  </si>
  <si>
    <t>1051A020</t>
  </si>
  <si>
    <t>1052A000</t>
  </si>
  <si>
    <t>1053A000</t>
  </si>
  <si>
    <t>1054A000</t>
  </si>
  <si>
    <t>1055A000</t>
  </si>
  <si>
    <t>1057A000</t>
  </si>
  <si>
    <t>1058A000</t>
  </si>
  <si>
    <t>1059A000</t>
  </si>
  <si>
    <t>1060A000</t>
  </si>
  <si>
    <t>1061A000</t>
  </si>
  <si>
    <t>1062A000</t>
  </si>
  <si>
    <t>1063A000</t>
  </si>
  <si>
    <t>1064A000</t>
  </si>
  <si>
    <t>1065A000</t>
  </si>
  <si>
    <t>1066A000</t>
  </si>
  <si>
    <t>1067A000</t>
  </si>
  <si>
    <t>1068A000</t>
  </si>
  <si>
    <t>1080A000</t>
  </si>
  <si>
    <t>1081A000</t>
  </si>
  <si>
    <t>1082A000</t>
  </si>
  <si>
    <t>1084A000</t>
  </si>
  <si>
    <t>1085A000</t>
  </si>
  <si>
    <t>1089A000</t>
  </si>
  <si>
    <t>1090A000</t>
  </si>
  <si>
    <t>1090B001</t>
  </si>
  <si>
    <t>1091A000</t>
  </si>
  <si>
    <t>1200A000</t>
  </si>
  <si>
    <t>2001A010</t>
  </si>
  <si>
    <t>2001A020</t>
  </si>
  <si>
    <t>2001A030</t>
  </si>
  <si>
    <t>2001A040</t>
  </si>
  <si>
    <t>2001A050</t>
  </si>
  <si>
    <t>2001A060</t>
  </si>
  <si>
    <t>2001A070</t>
  </si>
  <si>
    <t>2001A080</t>
  </si>
  <si>
    <t>2001A090</t>
  </si>
  <si>
    <t>2001A100</t>
  </si>
  <si>
    <t>2001A110</t>
  </si>
  <si>
    <t>2001A170</t>
  </si>
  <si>
    <t>2001A180</t>
  </si>
  <si>
    <t>2001A190</t>
  </si>
  <si>
    <t>2001A191</t>
  </si>
  <si>
    <t>2001A192</t>
  </si>
  <si>
    <t>2001A193</t>
  </si>
  <si>
    <t>2001A200</t>
  </si>
  <si>
    <t>2001T150</t>
  </si>
  <si>
    <t>2003A010</t>
  </si>
  <si>
    <t>2003A020</t>
  </si>
  <si>
    <t>2003A030</t>
  </si>
  <si>
    <t>2003A040</t>
  </si>
  <si>
    <t>2003A041</t>
  </si>
  <si>
    <t>2003A042</t>
  </si>
  <si>
    <t>2003A043</t>
  </si>
  <si>
    <t>2003A044</t>
  </si>
  <si>
    <t>2003A045</t>
  </si>
  <si>
    <t>2003A050</t>
  </si>
  <si>
    <t>2003A051</t>
  </si>
  <si>
    <t>2003A060</t>
  </si>
  <si>
    <t>2003A070</t>
  </si>
  <si>
    <t>2003A080</t>
  </si>
  <si>
    <t>2003B011</t>
  </si>
  <si>
    <t>2003B040</t>
  </si>
  <si>
    <t>2003B050</t>
  </si>
  <si>
    <t>2003B060</t>
  </si>
  <si>
    <t>2003B061</t>
  </si>
  <si>
    <t>2003B070</t>
  </si>
  <si>
    <t>2003B080</t>
  </si>
  <si>
    <t>2003B090</t>
  </si>
  <si>
    <t>2006A010</t>
  </si>
  <si>
    <t>2006A020</t>
  </si>
  <si>
    <t>2006A030</t>
  </si>
  <si>
    <t>2006A040</t>
  </si>
  <si>
    <t>2006A050</t>
  </si>
  <si>
    <t>2006A051</t>
  </si>
  <si>
    <t>2006A052</t>
  </si>
  <si>
    <t>2006A053</t>
  </si>
  <si>
    <t>2006A054</t>
  </si>
  <si>
    <t>2006B040</t>
  </si>
  <si>
    <t>2006B060</t>
  </si>
  <si>
    <t>2006B061</t>
  </si>
  <si>
    <t>2007A000</t>
  </si>
  <si>
    <t>2007B000</t>
  </si>
  <si>
    <t>2008A000</t>
  </si>
  <si>
    <t>2008B000</t>
  </si>
  <si>
    <t>2009A000</t>
  </si>
  <si>
    <t>2010A000</t>
  </si>
  <si>
    <t>2011A000</t>
  </si>
  <si>
    <t>2012A000</t>
  </si>
  <si>
    <t>2012B000</t>
  </si>
  <si>
    <t>2013A000</t>
  </si>
  <si>
    <t>2013B000</t>
  </si>
  <si>
    <t>2014A000</t>
  </si>
  <si>
    <t>2014A010</t>
  </si>
  <si>
    <t>2015A000</t>
  </si>
  <si>
    <t>2015A010</t>
  </si>
  <si>
    <t>2015A020</t>
  </si>
  <si>
    <t>2015A030</t>
  </si>
  <si>
    <t>2016A000</t>
  </si>
  <si>
    <t>2017A000</t>
  </si>
  <si>
    <t>2022A000</t>
  </si>
  <si>
    <t>2026A000</t>
  </si>
  <si>
    <t>2027A000</t>
  </si>
  <si>
    <t>2028A000</t>
  </si>
  <si>
    <t>2028A002</t>
  </si>
  <si>
    <t>2029A000</t>
  </si>
  <si>
    <t>2030A010</t>
  </si>
  <si>
    <t>2030A020</t>
  </si>
  <si>
    <t>2030A030</t>
  </si>
  <si>
    <t>2030A040</t>
  </si>
  <si>
    <t>2030A050</t>
  </si>
  <si>
    <t>2030A060</t>
  </si>
  <si>
    <t>2030A070</t>
  </si>
  <si>
    <t>2030B080</t>
  </si>
  <si>
    <t>2031A000</t>
  </si>
  <si>
    <t>2033A000</t>
  </si>
  <si>
    <t>2034A000</t>
  </si>
  <si>
    <t>2034D000</t>
  </si>
  <si>
    <t>2035A000</t>
  </si>
  <si>
    <t>2036A000</t>
  </si>
  <si>
    <t>2037A000</t>
  </si>
  <si>
    <t>2038A000</t>
  </si>
  <si>
    <t>2039A000</t>
  </si>
  <si>
    <t>2040A000</t>
  </si>
  <si>
    <t>2041A000</t>
  </si>
  <si>
    <t>2042A000</t>
  </si>
  <si>
    <t>2043A000</t>
  </si>
  <si>
    <t>2044A000</t>
  </si>
  <si>
    <t>2045A000</t>
  </si>
  <si>
    <t>2046A000</t>
  </si>
  <si>
    <t>2047A000</t>
  </si>
  <si>
    <t>2057A000</t>
  </si>
  <si>
    <t>2058B010</t>
  </si>
  <si>
    <t>2058B020</t>
  </si>
  <si>
    <t>2058B021</t>
  </si>
  <si>
    <t>2058B026</t>
  </si>
  <si>
    <t>2058C000</t>
  </si>
  <si>
    <t>2058D000</t>
  </si>
  <si>
    <t>2059A000</t>
  </si>
  <si>
    <t>2060A010</t>
  </si>
  <si>
    <t>2060B021</t>
  </si>
  <si>
    <t>2060B022</t>
  </si>
  <si>
    <t>2060B023</t>
  </si>
  <si>
    <t>2060B024</t>
  </si>
  <si>
    <t>2060B025</t>
  </si>
  <si>
    <t>2060B026</t>
  </si>
  <si>
    <t>2060B027</t>
  </si>
  <si>
    <t>2060B028</t>
  </si>
  <si>
    <t>2060B029</t>
  </si>
  <si>
    <t>2061A000</t>
  </si>
  <si>
    <t>2061A001</t>
  </si>
  <si>
    <t>2061A002</t>
  </si>
  <si>
    <t>2061B010</t>
  </si>
  <si>
    <t>2061B011</t>
  </si>
  <si>
    <t>2061B020</t>
  </si>
  <si>
    <t>2061B030</t>
  </si>
  <si>
    <t>2061B050</t>
  </si>
  <si>
    <t>2061B060</t>
  </si>
  <si>
    <t>2062A000</t>
  </si>
  <si>
    <t>2063A010</t>
  </si>
  <si>
    <t>2063A020</t>
  </si>
  <si>
    <t>2063A030</t>
  </si>
  <si>
    <t>2063A040</t>
  </si>
  <si>
    <t>2063A050</t>
  </si>
  <si>
    <t>2063A060</t>
  </si>
  <si>
    <t>2063A070</t>
  </si>
  <si>
    <t>2063A080</t>
  </si>
  <si>
    <t>2063A090</t>
  </si>
  <si>
    <t>2063A100</t>
  </si>
  <si>
    <t>2063A110</t>
  </si>
  <si>
    <t>2063A120</t>
  </si>
  <si>
    <t>2063A130</t>
  </si>
  <si>
    <t>2063A140</t>
  </si>
  <si>
    <t>2063A150</t>
  </si>
  <si>
    <t>2063A160</t>
  </si>
  <si>
    <t>2063A170</t>
  </si>
  <si>
    <t>2063A180</t>
  </si>
  <si>
    <t>2063A190</t>
  </si>
  <si>
    <t>2063A200</t>
  </si>
  <si>
    <t>2063A210</t>
  </si>
  <si>
    <t>2063A220</t>
  </si>
  <si>
    <t>2063A230</t>
  </si>
  <si>
    <t>2063A240</t>
  </si>
  <si>
    <t>2063A250</t>
  </si>
  <si>
    <t>2063A260</t>
  </si>
  <si>
    <t>2063A270</t>
  </si>
  <si>
    <t>2063A280</t>
  </si>
  <si>
    <t>2063A290</t>
  </si>
  <si>
    <t>2063A300</t>
  </si>
  <si>
    <t>2063A310</t>
  </si>
  <si>
    <t>2063A320</t>
  </si>
  <si>
    <t>2063A330</t>
  </si>
  <si>
    <t>2063A340</t>
  </si>
  <si>
    <t>2063A350</t>
  </si>
  <si>
    <t>2063A360</t>
  </si>
  <si>
    <t>2063A370</t>
  </si>
  <si>
    <t>2063A380</t>
  </si>
  <si>
    <t>2063A390</t>
  </si>
  <si>
    <t>2063A400</t>
  </si>
  <si>
    <t>2063A410</t>
  </si>
  <si>
    <t>2064A000</t>
  </si>
  <si>
    <t>2065A000</t>
  </si>
  <si>
    <t>2066A000</t>
  </si>
  <si>
    <t>2067A000</t>
  </si>
  <si>
    <t>2068A000</t>
  </si>
  <si>
    <t>2069A000</t>
  </si>
  <si>
    <t>2071A000</t>
  </si>
  <si>
    <t>2072A000</t>
  </si>
  <si>
    <t>2073A000</t>
  </si>
  <si>
    <t>2074A000</t>
  </si>
  <si>
    <t>2075A000</t>
  </si>
  <si>
    <t>2076A000</t>
  </si>
  <si>
    <t>2077A000</t>
  </si>
  <si>
    <t>2078A001</t>
  </si>
  <si>
    <t>2092A000</t>
  </si>
  <si>
    <t>2092B000</t>
  </si>
  <si>
    <t>2093A000</t>
  </si>
  <si>
    <t>2093A100</t>
  </si>
  <si>
    <t>2094A000</t>
  </si>
  <si>
    <t>2095A000</t>
  </si>
  <si>
    <t>2096A000</t>
  </si>
  <si>
    <t>2097A000</t>
  </si>
  <si>
    <t>2097B000</t>
  </si>
  <si>
    <t>2098A000</t>
  </si>
  <si>
    <t>2099A000</t>
  </si>
  <si>
    <t>2100A000</t>
  </si>
  <si>
    <t>2101A000</t>
  </si>
  <si>
    <t>2102A000</t>
  </si>
  <si>
    <t>2103A000</t>
  </si>
  <si>
    <t>2104A000</t>
  </si>
  <si>
    <t>2105A000</t>
  </si>
  <si>
    <t>2106A000</t>
  </si>
  <si>
    <t>2107A000</t>
  </si>
  <si>
    <t>2108A000</t>
  </si>
  <si>
    <t>2109A000</t>
  </si>
  <si>
    <t>2109A001</t>
  </si>
  <si>
    <t>2110A000</t>
  </si>
  <si>
    <t>2111A000</t>
  </si>
  <si>
    <t>IX. táblázat</t>
  </si>
  <si>
    <t>Az előző év végén az elszámolási mérések helyét jelentő hőközpontokban lekötött teljesítmény és költsége:</t>
  </si>
  <si>
    <t>X. táblázat</t>
  </si>
  <si>
    <t>Az előző évben az elszámolási mérések helyét jelentő hőközpontokban elszámolt fogyasztás:</t>
  </si>
  <si>
    <t>Teljes elszámolt hő felhasználás (GJ)</t>
  </si>
  <si>
    <t>Elszámolt fűtési célú hő felhasználás     (GJ)</t>
  </si>
  <si>
    <t>Fűtéshez felhasznált 1 légköbméter átlagos hőmennyiség (MJ/légköbméter/év)</t>
  </si>
  <si>
    <t>Fűtési költségosztó (vagy mérő) alapján elszámolt díjfizetők száma (db)</t>
  </si>
  <si>
    <t>Melegvíz költségosztó (vagy mérő) alapján elszámolt díjfizetők száma (db)</t>
  </si>
  <si>
    <t>XI. táblázat</t>
  </si>
  <si>
    <t>Az előző évben az elszámolási mérések helyét jelentő hőközpontokban elszámolt fogyasztás költsége:</t>
  </si>
  <si>
    <t>Fűtési napok száma (db)</t>
  </si>
  <si>
    <t>Felhasználó által igényelt épület hőmérséklet</t>
  </si>
  <si>
    <t>Díjfizetők fogyasztás mértéke alapján fizetett teljes költsége (ezer Ft)</t>
  </si>
  <si>
    <t>Egy díjfizető átlagos, fogyasztás mértékétől függő költsége (ezer Ft)</t>
  </si>
  <si>
    <t>Egy díjfizető átlagos állandó költsége (ezer Ft)</t>
  </si>
  <si>
    <t>-</t>
  </si>
  <si>
    <t>Lekötött teljesítmény (MW)</t>
  </si>
  <si>
    <t>Éves alapdíj (ezer Ft)</t>
  </si>
  <si>
    <t>1050A030</t>
  </si>
  <si>
    <t>2032A000</t>
  </si>
  <si>
    <t>2112A000</t>
  </si>
  <si>
    <t>2113A000</t>
  </si>
  <si>
    <t>2114A000</t>
  </si>
  <si>
    <t>2114B000</t>
  </si>
  <si>
    <t>2114C000</t>
  </si>
  <si>
    <t>2114D000</t>
  </si>
  <si>
    <t>2116A000</t>
  </si>
  <si>
    <t>2116B000</t>
  </si>
  <si>
    <t>2116C000</t>
  </si>
  <si>
    <t>1 1 3 7 4 9 5 4 - 3 5 3 0 - 1 1 3 - 0 3</t>
  </si>
  <si>
    <t>Statisztikai számjel</t>
  </si>
  <si>
    <t>0 3 - 0 9 - 1 0 4 0 0 5</t>
  </si>
  <si>
    <t>Cégjegyzék száma</t>
  </si>
  <si>
    <t>MÉRLEG Eszközök (aktívák)</t>
  </si>
  <si>
    <t>Sor-
szám</t>
  </si>
  <si>
    <t>A tétel megnevezése</t>
  </si>
  <si>
    <t>a</t>
  </si>
  <si>
    <t>b</t>
  </si>
  <si>
    <t>c</t>
  </si>
  <si>
    <t>d</t>
  </si>
  <si>
    <t>01.</t>
  </si>
  <si>
    <t>02.</t>
  </si>
  <si>
    <t>03.</t>
  </si>
  <si>
    <t>04.</t>
  </si>
  <si>
    <t>05.</t>
  </si>
  <si>
    <t xml:space="preserve">   Vagyoni értékű jogok</t>
  </si>
  <si>
    <t>06.</t>
  </si>
  <si>
    <t xml:space="preserve">   Szellemi termékek</t>
  </si>
  <si>
    <t>07.</t>
  </si>
  <si>
    <t xml:space="preserve">   Üzleti vagy cégérték</t>
  </si>
  <si>
    <t>08.</t>
  </si>
  <si>
    <t xml:space="preserve">   Immateriális javakra adott előlegek</t>
  </si>
  <si>
    <t>09.</t>
  </si>
  <si>
    <t xml:space="preserve">   Immateriális javak értékhelyesbítése</t>
  </si>
  <si>
    <t>II. TÁRGYI ESZKÖZÖK (11. - 16. sorok)</t>
  </si>
  <si>
    <t xml:space="preserve">   Egyéb berendezések, felszerelések, járművek</t>
  </si>
  <si>
    <t xml:space="preserve">   Beruházásokra adott előlegek</t>
  </si>
  <si>
    <t xml:space="preserve">   Tárgyi eszközök értékhelyesbítése</t>
  </si>
  <si>
    <t xml:space="preserve">   Tartós részesedés kapcsolt vállalkozásban</t>
  </si>
  <si>
    <t xml:space="preserve">   Tartósan adott kölcsön kapcsolt vállalkozásban</t>
  </si>
  <si>
    <t xml:space="preserve">   Tartós jelentős tulajdoni részesedés</t>
  </si>
  <si>
    <t xml:space="preserve">   Egyéb tartós részesedés</t>
  </si>
  <si>
    <t xml:space="preserve">   Egyéb tartósan adott kölcsön</t>
  </si>
  <si>
    <t xml:space="preserve">   Tartós hitelviszonyt megtestesítő értékpapír</t>
  </si>
  <si>
    <t xml:space="preserve">   Befektetett pénzügyi eszközök értékhelyesbítése</t>
  </si>
  <si>
    <t xml:space="preserve">   Befektetett pénzügyi eszközök értékelési különbözete</t>
  </si>
  <si>
    <t>I. KÉSZLETEK (30. - 34. sorok)</t>
  </si>
  <si>
    <t xml:space="preserve">   Anyagok</t>
  </si>
  <si>
    <t xml:space="preserve">   Késztermékek</t>
  </si>
  <si>
    <t xml:space="preserve">   Áruk</t>
  </si>
  <si>
    <t xml:space="preserve">   Készletekre adott előlegek</t>
  </si>
  <si>
    <t>II. KÖVETELÉSEK (36. - 43. sorok)</t>
  </si>
  <si>
    <t xml:space="preserve">   Követelések kapcsolt vállalkozással szemben</t>
  </si>
  <si>
    <t xml:space="preserve">   Váltókövetelések</t>
  </si>
  <si>
    <t xml:space="preserve">   Követelések értékelési különbözete</t>
  </si>
  <si>
    <t xml:space="preserve">   Származékos ügyletek pozitív értékelési különbözete</t>
  </si>
  <si>
    <t>III. ÉRTÉKPAPÍROK (45. - 50. sorok)</t>
  </si>
  <si>
    <t xml:space="preserve">   Részesedés kapcsolt vállalkozásban</t>
  </si>
  <si>
    <t xml:space="preserve">   Jelentős tulajdoni részesedés</t>
  </si>
  <si>
    <t xml:space="preserve">   Egyéb részesedés</t>
  </si>
  <si>
    <t xml:space="preserve">   Forgatási célú hitelviszonyt megtestesítő értékpapírok</t>
  </si>
  <si>
    <t xml:space="preserve">   Értékpapírok értékelési különbözete</t>
  </si>
  <si>
    <t xml:space="preserve">   Pénztár, csekkek</t>
  </si>
  <si>
    <t xml:space="preserve">   Bankbetétek</t>
  </si>
  <si>
    <t xml:space="preserve">   Bevételek aktív időbeli elhatárolása</t>
  </si>
  <si>
    <t>57.</t>
  </si>
  <si>
    <t xml:space="preserve">   Halasztott ráfordítások</t>
  </si>
  <si>
    <t>58.</t>
  </si>
  <si>
    <t>MÉRLEG Források (passzívák)</t>
  </si>
  <si>
    <t>59.</t>
  </si>
  <si>
    <t>60.</t>
  </si>
  <si>
    <t>I. JEGYZETT TŐKE</t>
  </si>
  <si>
    <t>61.</t>
  </si>
  <si>
    <t>62.</t>
  </si>
  <si>
    <t>III. TŐKETARTALÉK</t>
  </si>
  <si>
    <t>63.</t>
  </si>
  <si>
    <t>IV. EREDMÉNYTARTALÉK</t>
  </si>
  <si>
    <t>64.</t>
  </si>
  <si>
    <t>V. LEKÖTÖTT TARTALÉK</t>
  </si>
  <si>
    <t>65.</t>
  </si>
  <si>
    <t>66.</t>
  </si>
  <si>
    <t>67.</t>
  </si>
  <si>
    <t>68.</t>
  </si>
  <si>
    <t xml:space="preserve">   Céltartalék a várható kötelezettségekre</t>
  </si>
  <si>
    <t>69.</t>
  </si>
  <si>
    <t>70.</t>
  </si>
  <si>
    <t xml:space="preserve">   Céltartalék a jövőbeni költségekre</t>
  </si>
  <si>
    <t>71.</t>
  </si>
  <si>
    <t xml:space="preserve">   Egyéb céltartalék</t>
  </si>
  <si>
    <t>72.</t>
  </si>
  <si>
    <t>73.</t>
  </si>
  <si>
    <t>74.</t>
  </si>
  <si>
    <t xml:space="preserve">   Hátrasorolt kötelezettségek kapcsolt vállalkozással szemben</t>
  </si>
  <si>
    <t>75.</t>
  </si>
  <si>
    <t>76.</t>
  </si>
  <si>
    <t>77.</t>
  </si>
  <si>
    <t>78.</t>
  </si>
  <si>
    <t>79.</t>
  </si>
  <si>
    <t xml:space="preserve">   Hosszú lejáratra kapott kölcsönök</t>
  </si>
  <si>
    <t>80.</t>
  </si>
  <si>
    <t xml:space="preserve">   Átváltoztatható és átváltozó kötvények</t>
  </si>
  <si>
    <t>81.</t>
  </si>
  <si>
    <t xml:space="preserve">   Tartozások kötvénykibocsátásból</t>
  </si>
  <si>
    <t>82.</t>
  </si>
  <si>
    <t xml:space="preserve">   Beruházási és fejlesztési hitelek</t>
  </si>
  <si>
    <t>83.</t>
  </si>
  <si>
    <t>84.</t>
  </si>
  <si>
    <t xml:space="preserve">   Tartós kötelezettségek kapcsolt vállalkozással szemben</t>
  </si>
  <si>
    <t>85.</t>
  </si>
  <si>
    <t>86.</t>
  </si>
  <si>
    <t>87.</t>
  </si>
  <si>
    <t>88.</t>
  </si>
  <si>
    <t>89.</t>
  </si>
  <si>
    <t xml:space="preserve">   Rövid lejáratú kölcsönök</t>
  </si>
  <si>
    <t>90.</t>
  </si>
  <si>
    <t xml:space="preserve">   Rövid lejáratú hitelek</t>
  </si>
  <si>
    <t>91.</t>
  </si>
  <si>
    <t xml:space="preserve">   Vevőktől kapott előlegek</t>
  </si>
  <si>
    <t>92.</t>
  </si>
  <si>
    <t>93.</t>
  </si>
  <si>
    <t>94.</t>
  </si>
  <si>
    <t>95.</t>
  </si>
  <si>
    <t>96.</t>
  </si>
  <si>
    <t>97.</t>
  </si>
  <si>
    <t>98.</t>
  </si>
  <si>
    <t xml:space="preserve">   Kötelezettségek értékelési különbözete</t>
  </si>
  <si>
    <t>99.</t>
  </si>
  <si>
    <t xml:space="preserve">   Származékos ügyletek negatív értékelési különbözete</t>
  </si>
  <si>
    <t>100.</t>
  </si>
  <si>
    <t>101.</t>
  </si>
  <si>
    <t>102.</t>
  </si>
  <si>
    <t>103.</t>
  </si>
  <si>
    <t>Tétel-
szám</t>
  </si>
  <si>
    <t>Tétel megnevezése</t>
  </si>
  <si>
    <t>Belföldi értékesítés nettó árbevétele</t>
  </si>
  <si>
    <t>Export értékesítés nettó árbevétele</t>
  </si>
  <si>
    <t>I.</t>
  </si>
  <si>
    <t>Értékesítés nettó árbevétele (01. + 02.)</t>
  </si>
  <si>
    <t>Saját termelésű készletek állományváltozása</t>
  </si>
  <si>
    <t>Saját előállítású eszközök aktivált értéke</t>
  </si>
  <si>
    <t>II.</t>
  </si>
  <si>
    <t>III.</t>
  </si>
  <si>
    <t>Egyéb bevételek</t>
  </si>
  <si>
    <t>Anyag- és energiaköltség</t>
  </si>
  <si>
    <t>Eladott áruk beszerzési értéke</t>
  </si>
  <si>
    <t>Eladott (közvetített) szolgáltatások értéke</t>
  </si>
  <si>
    <t>IV.</t>
  </si>
  <si>
    <t>Anyagjellegű ráfordítások (05. + 06. + 07. + 08. + 09.)</t>
  </si>
  <si>
    <t>Bérköltség</t>
  </si>
  <si>
    <t>Személyi jellegű egyéb kifizetések</t>
  </si>
  <si>
    <t>Bérjárulékok</t>
  </si>
  <si>
    <t>V.</t>
  </si>
  <si>
    <t>VI.</t>
  </si>
  <si>
    <t>Értékcsökkenési leírás</t>
  </si>
  <si>
    <t>VII.</t>
  </si>
  <si>
    <t>Egyéb ráfordítások</t>
  </si>
  <si>
    <t>A.</t>
  </si>
  <si>
    <t>Pénzügyi műveletek egyéb bevételei</t>
  </si>
  <si>
    <t>VIII.</t>
  </si>
  <si>
    <t>Fizetendő kamatok és kamatjellegű ráfordítások</t>
  </si>
  <si>
    <t>Részesedések, értékpapírok, bankbetétek értékvesztése</t>
  </si>
  <si>
    <t>Pénzügyi műveletek egyéb ráfordításai</t>
  </si>
  <si>
    <t>IX.</t>
  </si>
  <si>
    <t>B.</t>
  </si>
  <si>
    <t>PÉNZÜGYI MŰVELETEK EREDMÉNYE (VIII. - IX.)</t>
  </si>
  <si>
    <t>C.</t>
  </si>
  <si>
    <t>X.</t>
  </si>
  <si>
    <t>Adófizetési kötelezettség</t>
  </si>
  <si>
    <t>D.</t>
  </si>
  <si>
    <t>adatok E Ft-ban</t>
  </si>
  <si>
    <t>Sor-</t>
  </si>
  <si>
    <t>szám</t>
  </si>
  <si>
    <t>A. Befektetett eszközök (02. + 10. + 17. sorok)</t>
  </si>
  <si>
    <t xml:space="preserve">   Tartósan adott kölcsön jelentős tulajdoni részesedési viszonyban álló 
   vállalkozással szemben</t>
  </si>
  <si>
    <t xml:space="preserve">   Költségek, ráfordítások passzív időbeli elhatárolása</t>
  </si>
  <si>
    <t>Részesedésekből származó ráfordítások, árfolyamveszteségek</t>
  </si>
  <si>
    <t>Márkaépítés Profin Kft.</t>
  </si>
  <si>
    <t>FORRÁSOK (PASSZÍVÁK) ÖSSZESEN
(59. + 67. + 71. + 99. sorok)</t>
  </si>
  <si>
    <t>Falu- és Tanyabejáró Alapítvány</t>
  </si>
  <si>
    <t>Kecskeméti Szív- és Érgyógyászatért Alapítvány</t>
  </si>
  <si>
    <t>Kecskemét lánchíd utca járda javítása</t>
  </si>
  <si>
    <t>2021. év</t>
  </si>
  <si>
    <t>2117A000</t>
  </si>
  <si>
    <t>2118A000</t>
  </si>
  <si>
    <t>Index %</t>
  </si>
  <si>
    <t>bázishoz</t>
  </si>
  <si>
    <t>e</t>
  </si>
  <si>
    <t>I. IMMATERIÁLIS JAVAK (03. - 09. sorok)</t>
  </si>
  <si>
    <t xml:space="preserve">   Alapítás-átszervezés aktivált értéke</t>
  </si>
  <si>
    <t xml:space="preserve">   Kísérleti fejlesztés aktivált értéke</t>
  </si>
  <si>
    <t xml:space="preserve">   Ingatlanok és kapcsolódó  vagyoni értékű jogok</t>
  </si>
  <si>
    <t xml:space="preserve">   Műszaki berendezések, gépek, járművek</t>
  </si>
  <si>
    <t xml:space="preserve">   Beruházások, felújítások (befejezetlen)</t>
  </si>
  <si>
    <t>III. BEFEKTETETT PÉNZÜGYI ESZKÖZÖK    (18. - 27. sorok)</t>
  </si>
  <si>
    <t xml:space="preserve">   Tartósan adott kölcsön egyéb részesedési viszonyban álló 
   vállalkozással szemben</t>
  </si>
  <si>
    <t>B. Forgóeszközök (29. + 35. + 44. +51.sorok)</t>
  </si>
  <si>
    <t xml:space="preserve">   Befejezetlen termelés és félkész termékek</t>
  </si>
  <si>
    <t xml:space="preserve">   Követelések áruszállításból és szolgáltatásokból  (vevők)</t>
  </si>
  <si>
    <t xml:space="preserve"> </t>
  </si>
  <si>
    <t xml:space="preserve">   Követelések jelentős tulajdoni részesedési viszonyban lévő 
   vállalkozással szemben</t>
  </si>
  <si>
    <t xml:space="preserve">   Követelések egyéb részesedési viszonyban lévő vállalkozással szemben</t>
  </si>
  <si>
    <t xml:space="preserve">   Egyéb követelések</t>
  </si>
  <si>
    <t xml:space="preserve">   Saját részvények, saját üzletrészek,</t>
  </si>
  <si>
    <t>IV. PÉNZESZKÖZÖK (52. -53. sorok)</t>
  </si>
  <si>
    <t>C. Aktív időbeli elhatárolások  (55 - 57. sorok)</t>
  </si>
  <si>
    <t xml:space="preserve">   Költségek, ráfordítások időbeli elhatárolása</t>
  </si>
  <si>
    <t>ESZKÖZÖK, (AKTÍVÁK) ÖSSZESEN</t>
  </si>
  <si>
    <t xml:space="preserve">   (01. + 28. +54. sorok)</t>
  </si>
  <si>
    <t>Horváth Attila
ügyvezető igazgató</t>
  </si>
  <si>
    <t>Index %
bázishoz</t>
  </si>
  <si>
    <t xml:space="preserve">D. Saját tőke  (60.-66. sorok)      </t>
  </si>
  <si>
    <t>II.JEGYZETT, DE MÉG BE NEM FIZETETT TŐKE (-)</t>
  </si>
  <si>
    <t>VI.ÉRTÉKELÉSI TARTALÉK</t>
  </si>
  <si>
    <t>VII.ADÓZOTT EREDMÉNY</t>
  </si>
  <si>
    <t>E. Céltartalékok (68.- 70. sorok)</t>
  </si>
  <si>
    <t>F. Kötelezettségek   (72. +77. +87. sorok)</t>
  </si>
  <si>
    <t>I.  HÁTRASOROLT KÖTELEZETTSÉGEK (alárendelt kölcsöntőke)
    (73. - 76. sorok)</t>
  </si>
  <si>
    <t xml:space="preserve">   Hátrasorolt kötelezettségek jelentős tulajdoni részesedési viszonyban
   lévő vállalkozással szemben</t>
  </si>
  <si>
    <t xml:space="preserve">   Hátrasorolt kötelezettségek egyéb részesedési viszonyban lévő
   vállalkozással szemben</t>
  </si>
  <si>
    <t xml:space="preserve">   Hátrasorolt  kötelezettségek egyéb gazdálkodóval szemben</t>
  </si>
  <si>
    <t>II. HOSSZÚ LEJÁRATÚ KÖTELEZETTSÉGEK  (78. -86. sorok)</t>
  </si>
  <si>
    <t xml:space="preserve">   Egyéb hosszúlejáratú hitelek </t>
  </si>
  <si>
    <t xml:space="preserve">   Tartós kötelezettségek jelentős tulajdoni részesedési viszonyban lévő 
   vállalkozással szemben</t>
  </si>
  <si>
    <t xml:space="preserve">   Tartós kötelezettségek egyéb részesedési viszonyban lévő
    vállalkozással szemben</t>
  </si>
  <si>
    <t xml:space="preserve">   Egyéb hosszú lejáratú kötelezettségek</t>
  </si>
  <si>
    <t>III. RÖVID LEJÁRATÚ KÖTELEZETTSÉGEK    (88.  - 98. sorok)</t>
  </si>
  <si>
    <t xml:space="preserve">     - ebből: az átváltoztatható és átváltozó kötvények</t>
  </si>
  <si>
    <t xml:space="preserve">   Kötelezettségek áruszállításból és szolgáltatásból
   (szállítók)</t>
  </si>
  <si>
    <t xml:space="preserve">   Váltótartozások       </t>
  </si>
  <si>
    <t xml:space="preserve">   Rövid lejáratú kötelezettségek kapcsolt vállalkozással szemben</t>
  </si>
  <si>
    <t xml:space="preserve">   Rövid lejáratú kötelezettségek jelentős tulajdoni részesedési viszonyban
   lévő vállalkozással szemben</t>
  </si>
  <si>
    <t xml:space="preserve">   Rövid lejáratú kötelezettségek egyéb részesedési viszonyban lévő 
   vállalkozással szemben</t>
  </si>
  <si>
    <t xml:space="preserve">   Egyéb rövid lejáratú kötelezettségek</t>
  </si>
  <si>
    <t>G. Passzív időbeli elhatárolások   (100. -102. sorok)</t>
  </si>
  <si>
    <t xml:space="preserve">   Bevételek paszív időbeli elhatárolása</t>
  </si>
  <si>
    <t xml:space="preserve">   Halasztott bevételek</t>
  </si>
  <si>
    <t>(Összköltség eljárással)</t>
  </si>
  <si>
    <t xml:space="preserve">  </t>
  </si>
  <si>
    <t xml:space="preserve">
2021.12.31.</t>
  </si>
  <si>
    <t>Aktivált saját teljesítmények értéke (± 03. + 04.)</t>
  </si>
  <si>
    <t>III/a.</t>
  </si>
  <si>
    <t>Ebből: visszaírt értékvesztés</t>
  </si>
  <si>
    <t>Igénybe vett  szolgáltatások értéke</t>
  </si>
  <si>
    <t>Egyéb szolgáltatások értéke</t>
  </si>
  <si>
    <t xml:space="preserve">10.  </t>
  </si>
  <si>
    <t xml:space="preserve">11.  </t>
  </si>
  <si>
    <t xml:space="preserve">12.  </t>
  </si>
  <si>
    <t>Személyi jellegű ráfordítások (10. + 11. +12.)</t>
  </si>
  <si>
    <t>VII/a.</t>
  </si>
  <si>
    <t>Ebből:  értékvesztés</t>
  </si>
  <si>
    <t>ÜZEMI (üzleti) TEVÉKENYSÉG EREDMÉNYE
 (I.+II.+III-IV.-V.-VI.-VII.)</t>
  </si>
  <si>
    <t>Kapott osztalék és részesedés</t>
  </si>
  <si>
    <t>Ebből: kapcsolt vállalkozástól kapott</t>
  </si>
  <si>
    <t>Részesedésekből származó bevételek, árfolyamnyereségek</t>
  </si>
  <si>
    <t xml:space="preserve">Befektetett pénzügyi eszközök kamatai, árfolyamnyeresége </t>
  </si>
  <si>
    <t>Egyéb kapott (járó) kamatok és kamatjellegű bevételek</t>
  </si>
  <si>
    <t>Ebből: értékelési különbözet</t>
  </si>
  <si>
    <t>Pénzügyi műveletek bevételei (13. + 14. + 15. + 16. + 17.)</t>
  </si>
  <si>
    <t>Ebből: kapcsolt vállalkozásnak adott</t>
  </si>
  <si>
    <t xml:space="preserve">Befektetett pénzügyi eszközök árfolyamvesztesége </t>
  </si>
  <si>
    <t>Pénzügyi műveletek ráfordításai (18. + 19. + 20.+ 21.+22.)</t>
  </si>
  <si>
    <t>ADÓZÁS ELŐTTI EREDMÉNY (A. + B.)</t>
  </si>
  <si>
    <t>ADÓZOTT EREDMÉNY (C. - X.)</t>
  </si>
  <si>
    <t>2022.év</t>
  </si>
  <si>
    <t>2022. év</t>
  </si>
  <si>
    <t>Felsőszéktóért Alapítvány</t>
  </si>
  <si>
    <t>Humán-Rehab Közhasznú Egyesület</t>
  </si>
  <si>
    <t>Fényfüzér Széchenyi városnak</t>
  </si>
  <si>
    <t>SEGÍTSÜNK LACKÓNAK!Támogatás Kis</t>
  </si>
  <si>
    <t>MVLSZ</t>
  </si>
  <si>
    <t>Akikért a déli harang szól a Hunyadivárosban Egyesület</t>
  </si>
  <si>
    <t>Sebészet Haladása-Kisebb Kockázatú Műtétek Alapítvány</t>
  </si>
  <si>
    <t xml:space="preserve">Kecskeméti Corvin Mátyás Ált.Iskola                                                            </t>
  </si>
  <si>
    <t>Nyitnikék Klub</t>
  </si>
  <si>
    <t>Déli ASzC Kocsis Pál Mezőgazdasági és Környezetvédelmi Technikum és Szakképző Iskola</t>
  </si>
  <si>
    <t>2118A010</t>
  </si>
  <si>
    <t>2118A020</t>
  </si>
  <si>
    <t>2119A000</t>
  </si>
  <si>
    <t>Összesen</t>
  </si>
  <si>
    <t>Muzsikál az Erdő Alapítvány</t>
  </si>
  <si>
    <t>Magyar Máltai Szeretetszolgálat</t>
  </si>
  <si>
    <t>Corvina Óvoda Forradalom Utcai Óvodája</t>
  </si>
  <si>
    <t>Ferenczy Ida Óvoda Aranytulipán Óvodája</t>
  </si>
  <si>
    <t>Kálmán Lajos Óvoda Széchenyi Sétányi Óvodája</t>
  </si>
  <si>
    <t>Kálmán Lajos Óvoda Juhar Utcai Óvodája</t>
  </si>
  <si>
    <t>Kálmán Lajos Óvoda Lánchíd Utcai Óvodája</t>
  </si>
  <si>
    <t>Ferenczy Ida Óvoda Csigabiga Óvoda</t>
  </si>
  <si>
    <t>Ferenczy Ida Óvoda Szabadkai Utcai Óvodája</t>
  </si>
  <si>
    <t>Kecskeméti Református Pálmácska Óvoda</t>
  </si>
  <si>
    <t>Kálmán Lajos Óvoda Tündérkert Óvoda</t>
  </si>
  <si>
    <t>Petőfi Sándor Katolikus Általános Iskola és Óvoda Bocskai Utcai Tagintézménye</t>
  </si>
  <si>
    <t>Piarista Gimnázium, Kollégium, Általános Iskola és Óvoda</t>
  </si>
  <si>
    <t>Lánchíd Utcai Sport Általános Iskola</t>
  </si>
  <si>
    <t>2022. éves mérleg</t>
  </si>
  <si>
    <t>Kecskemét, 2023.02.28.</t>
  </si>
  <si>
    <t xml:space="preserve">2022. éves eredménykimutatás  </t>
  </si>
  <si>
    <t xml:space="preserve">
2022.12.31.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</si>
</sst>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#,##0.00,&quot; E&quot;"/>
    <numFmt numFmtId="167" formatCode="#,##0\ _F_t"/>
    <numFmt numFmtId="168" formatCode="0.0%"/>
    <numFmt numFmtId="169" formatCode="#,##0.00,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u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5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5" fillId="0" borderId="0"/>
    <xf numFmtId="0" fontId="4" fillId="0" borderId="0"/>
    <xf numFmtId="0" fontId="4" fillId="0" borderId="0"/>
    <xf numFmtId="0" fontId="23" fillId="0" borderId="0"/>
    <xf numFmtId="0" fontId="15" fillId="0" borderId="0"/>
    <xf numFmtId="0" fontId="4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23" fillId="0" borderId="0"/>
    <xf numFmtId="0" fontId="4" fillId="0" borderId="0"/>
    <xf numFmtId="43" fontId="1" fillId="0" borderId="0" applyFont="0" applyFill="0" applyBorder="0" applyAlignment="0" applyProtection="0"/>
  </cellStyleXfs>
  <cellXfs count="43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" fontId="4" fillId="0" borderId="14" xfId="0" quotePrefix="1" applyNumberFormat="1" applyFont="1" applyBorder="1" applyAlignment="1">
      <alignment horizontal="center" vertical="center" wrapText="1"/>
    </xf>
    <xf numFmtId="16" fontId="4" fillId="0" borderId="14" xfId="0" applyNumberFormat="1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" fontId="4" fillId="2" borderId="14" xfId="0" quotePrefix="1" applyNumberFormat="1" applyFont="1" applyFill="1" applyBorder="1" applyAlignment="1">
      <alignment horizontal="center" vertical="center" wrapText="1"/>
    </xf>
    <xf numFmtId="16" fontId="4" fillId="2" borderId="17" xfId="0" quotePrefix="1" applyNumberFormat="1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0" xfId="0" applyFont="1"/>
    <xf numFmtId="4" fontId="0" fillId="0" borderId="0" xfId="1" applyNumberFormat="1" applyFont="1"/>
    <xf numFmtId="3" fontId="4" fillId="0" borderId="2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23" xfId="0" applyNumberFormat="1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4" fontId="14" fillId="0" borderId="0" xfId="1" applyNumberFormat="1" applyFont="1"/>
    <xf numFmtId="4" fontId="14" fillId="0" borderId="0" xfId="0" applyNumberFormat="1" applyFont="1"/>
    <xf numFmtId="0" fontId="4" fillId="0" borderId="0" xfId="2" applyAlignment="1">
      <alignment horizontal="left"/>
    </xf>
    <xf numFmtId="0" fontId="5" fillId="0" borderId="0" xfId="2" applyFont="1" applyAlignment="1">
      <alignment horizontal="left" vertical="center"/>
    </xf>
    <xf numFmtId="0" fontId="4" fillId="0" borderId="0" xfId="2" applyAlignment="1">
      <alignment horizontal="left" vertical="center"/>
    </xf>
    <xf numFmtId="0" fontId="17" fillId="0" borderId="0" xfId="3" applyFont="1" applyProtection="1">
      <protection hidden="1"/>
    </xf>
    <xf numFmtId="0" fontId="17" fillId="0" borderId="0" xfId="3" applyFont="1"/>
    <xf numFmtId="3" fontId="22" fillId="3" borderId="72" xfId="3" applyNumberFormat="1" applyFont="1" applyFill="1" applyBorder="1" applyProtection="1">
      <protection hidden="1"/>
    </xf>
    <xf numFmtId="3" fontId="17" fillId="0" borderId="70" xfId="3" applyNumberFormat="1" applyFont="1" applyBorder="1" applyProtection="1">
      <protection locked="0"/>
    </xf>
    <xf numFmtId="3" fontId="22" fillId="3" borderId="72" xfId="3" applyNumberFormat="1" applyFont="1" applyFill="1" applyBorder="1" applyProtection="1">
      <protection locked="0"/>
    </xf>
    <xf numFmtId="3" fontId="22" fillId="3" borderId="75" xfId="3" applyNumberFormat="1" applyFont="1" applyFill="1" applyBorder="1" applyProtection="1">
      <protection hidden="1"/>
    </xf>
    <xf numFmtId="3" fontId="22" fillId="3" borderId="15" xfId="3" applyNumberFormat="1" applyFont="1" applyFill="1" applyBorder="1" applyProtection="1">
      <protection hidden="1"/>
    </xf>
    <xf numFmtId="3" fontId="22" fillId="3" borderId="15" xfId="3" applyNumberFormat="1" applyFont="1" applyFill="1" applyBorder="1" applyProtection="1">
      <protection locked="0"/>
    </xf>
    <xf numFmtId="0" fontId="16" fillId="2" borderId="0" xfId="3" quotePrefix="1" applyFont="1" applyFill="1" applyAlignment="1">
      <alignment horizontal="left"/>
    </xf>
    <xf numFmtId="0" fontId="17" fillId="2" borderId="0" xfId="3" applyFont="1" applyFill="1" applyProtection="1">
      <protection hidden="1"/>
    </xf>
    <xf numFmtId="0" fontId="16" fillId="2" borderId="0" xfId="3" applyFont="1" applyFill="1" applyAlignment="1" applyProtection="1">
      <alignment horizontal="left"/>
      <protection hidden="1"/>
    </xf>
    <xf numFmtId="0" fontId="17" fillId="2" borderId="0" xfId="3" applyFont="1" applyFill="1" applyAlignment="1" applyProtection="1">
      <alignment horizontal="left"/>
      <protection hidden="1"/>
    </xf>
    <xf numFmtId="0" fontId="18" fillId="2" borderId="0" xfId="3" applyFont="1" applyFill="1" applyAlignment="1" applyProtection="1">
      <alignment horizontal="left"/>
      <protection hidden="1"/>
    </xf>
    <xf numFmtId="0" fontId="24" fillId="2" borderId="0" xfId="3" applyFont="1" applyFill="1" applyAlignment="1" applyProtection="1">
      <alignment horizontal="center"/>
      <protection hidden="1"/>
    </xf>
    <xf numFmtId="0" fontId="18" fillId="2" borderId="0" xfId="3" applyFont="1" applyFill="1" applyAlignment="1" applyProtection="1">
      <alignment horizontal="right"/>
      <protection hidden="1"/>
    </xf>
    <xf numFmtId="0" fontId="17" fillId="2" borderId="0" xfId="3" applyFont="1" applyFill="1" applyAlignment="1" applyProtection="1">
      <alignment horizontal="right"/>
      <protection hidden="1"/>
    </xf>
    <xf numFmtId="0" fontId="22" fillId="2" borderId="65" xfId="3" applyFont="1" applyFill="1" applyBorder="1" applyAlignment="1" applyProtection="1">
      <alignment horizontal="center" vertical="center"/>
      <protection hidden="1"/>
    </xf>
    <xf numFmtId="16" fontId="22" fillId="2" borderId="80" xfId="3" applyNumberFormat="1" applyFont="1" applyFill="1" applyBorder="1" applyAlignment="1" applyProtection="1">
      <alignment horizontal="center" vertical="center"/>
      <protection hidden="1"/>
    </xf>
    <xf numFmtId="16" fontId="22" fillId="2" borderId="69" xfId="3" applyNumberFormat="1" applyFont="1" applyFill="1" applyBorder="1" applyAlignment="1" applyProtection="1">
      <alignment horizontal="center" vertical="center"/>
      <protection hidden="1"/>
    </xf>
    <xf numFmtId="3" fontId="22" fillId="3" borderId="81" xfId="3" applyNumberFormat="1" applyFont="1" applyFill="1" applyBorder="1" applyProtection="1">
      <protection hidden="1"/>
    </xf>
    <xf numFmtId="0" fontId="17" fillId="2" borderId="65" xfId="3" applyFont="1" applyFill="1" applyBorder="1" applyAlignment="1" applyProtection="1">
      <alignment horizontal="center"/>
      <protection hidden="1"/>
    </xf>
    <xf numFmtId="3" fontId="17" fillId="2" borderId="15" xfId="3" applyNumberFormat="1" applyFont="1" applyFill="1" applyBorder="1" applyProtection="1">
      <protection locked="0"/>
    </xf>
    <xf numFmtId="3" fontId="17" fillId="2" borderId="15" xfId="3" quotePrefix="1" applyNumberFormat="1" applyFont="1" applyFill="1" applyBorder="1" applyAlignment="1" applyProtection="1">
      <alignment horizontal="right"/>
      <protection locked="0"/>
    </xf>
    <xf numFmtId="0" fontId="17" fillId="2" borderId="65" xfId="3" applyFont="1" applyFill="1" applyBorder="1" applyAlignment="1" applyProtection="1">
      <alignment horizontal="center" vertical="center"/>
      <protection hidden="1"/>
    </xf>
    <xf numFmtId="3" fontId="22" fillId="2" borderId="15" xfId="3" applyNumberFormat="1" applyFont="1" applyFill="1" applyBorder="1" applyProtection="1">
      <protection hidden="1"/>
    </xf>
    <xf numFmtId="3" fontId="17" fillId="2" borderId="15" xfId="3" applyNumberFormat="1" applyFont="1" applyFill="1" applyBorder="1"/>
    <xf numFmtId="3" fontId="17" fillId="0" borderId="15" xfId="3" applyNumberFormat="1" applyFont="1" applyBorder="1" applyProtection="1">
      <protection locked="0"/>
    </xf>
    <xf numFmtId="3" fontId="22" fillId="0" borderId="15" xfId="3" applyNumberFormat="1" applyFont="1" applyBorder="1" applyProtection="1">
      <protection locked="0"/>
    </xf>
    <xf numFmtId="0" fontId="17" fillId="2" borderId="74" xfId="3" applyFont="1" applyFill="1" applyBorder="1" applyAlignment="1" applyProtection="1">
      <alignment horizontal="center"/>
      <protection hidden="1"/>
    </xf>
    <xf numFmtId="3" fontId="17" fillId="2" borderId="79" xfId="3" applyNumberFormat="1" applyFont="1" applyFill="1" applyBorder="1"/>
    <xf numFmtId="0" fontId="18" fillId="2" borderId="0" xfId="3" applyFont="1" applyFill="1" applyProtection="1">
      <protection hidden="1"/>
    </xf>
    <xf numFmtId="3" fontId="17" fillId="2" borderId="0" xfId="3" applyNumberFormat="1" applyFont="1" applyFill="1"/>
    <xf numFmtId="3" fontId="17" fillId="0" borderId="72" xfId="3" applyNumberFormat="1" applyFont="1" applyBorder="1" applyProtection="1">
      <protection locked="0"/>
    </xf>
    <xf numFmtId="3" fontId="17" fillId="0" borderId="72" xfId="3" applyNumberFormat="1" applyFont="1" applyBorder="1" applyProtection="1">
      <protection hidden="1"/>
    </xf>
    <xf numFmtId="3" fontId="17" fillId="0" borderId="72" xfId="3" quotePrefix="1" applyNumberFormat="1" applyFont="1" applyBorder="1" applyAlignment="1" applyProtection="1">
      <alignment horizontal="right"/>
      <protection hidden="1"/>
    </xf>
    <xf numFmtId="3" fontId="17" fillId="2" borderId="72" xfId="3" applyNumberFormat="1" applyFont="1" applyFill="1" applyBorder="1" applyProtection="1">
      <protection locked="0"/>
    </xf>
    <xf numFmtId="3" fontId="22" fillId="2" borderId="72" xfId="3" applyNumberFormat="1" applyFont="1" applyFill="1" applyBorder="1" applyProtection="1">
      <protection hidden="1"/>
    </xf>
    <xf numFmtId="3" fontId="17" fillId="2" borderId="72" xfId="3" applyNumberFormat="1" applyFont="1" applyFill="1" applyBorder="1" applyProtection="1">
      <protection hidden="1"/>
    </xf>
    <xf numFmtId="3" fontId="17" fillId="2" borderId="72" xfId="3" applyNumberFormat="1" applyFont="1" applyFill="1" applyBorder="1" applyAlignment="1" applyProtection="1">
      <alignment horizontal="right"/>
      <protection locked="0"/>
    </xf>
    <xf numFmtId="3" fontId="17" fillId="2" borderId="70" xfId="3" applyNumberFormat="1" applyFont="1" applyFill="1" applyBorder="1" applyProtection="1">
      <protection locked="0"/>
    </xf>
    <xf numFmtId="3" fontId="22" fillId="2" borderId="70" xfId="3" applyNumberFormat="1" applyFont="1" applyFill="1" applyBorder="1" applyProtection="1">
      <protection locked="0"/>
    </xf>
    <xf numFmtId="3" fontId="22" fillId="3" borderId="82" xfId="3" applyNumberFormat="1" applyFont="1" applyFill="1" applyBorder="1" applyProtection="1">
      <protection hidden="1"/>
    </xf>
    <xf numFmtId="0" fontId="28" fillId="2" borderId="0" xfId="3" applyFont="1" applyFill="1" applyProtection="1">
      <protection locked="0"/>
    </xf>
    <xf numFmtId="0" fontId="19" fillId="2" borderId="0" xfId="7" applyFont="1" applyFill="1" applyProtection="1">
      <protection hidden="1"/>
    </xf>
    <xf numFmtId="0" fontId="17" fillId="2" borderId="0" xfId="7" applyFont="1" applyFill="1" applyAlignment="1" applyProtection="1">
      <alignment horizontal="right"/>
      <protection hidden="1"/>
    </xf>
    <xf numFmtId="0" fontId="4" fillId="0" borderId="33" xfId="11" quotePrefix="1" applyFont="1" applyBorder="1" applyAlignment="1">
      <alignment horizontal="center" wrapText="1"/>
    </xf>
    <xf numFmtId="0" fontId="4" fillId="0" borderId="34" xfId="11" applyFont="1" applyBorder="1" applyAlignment="1">
      <alignment horizontal="center" wrapText="1"/>
    </xf>
    <xf numFmtId="0" fontId="4" fillId="0" borderId="35" xfId="11" quotePrefix="1" applyFont="1" applyBorder="1" applyAlignment="1">
      <alignment horizontal="center" wrapText="1"/>
    </xf>
    <xf numFmtId="0" fontId="4" fillId="0" borderId="86" xfId="11" quotePrefix="1" applyFont="1" applyBorder="1" applyAlignment="1">
      <alignment horizontal="center" wrapText="1"/>
    </xf>
    <xf numFmtId="0" fontId="4" fillId="0" borderId="36" xfId="11" applyFont="1" applyBorder="1" applyAlignment="1">
      <alignment horizontal="center" wrapText="1"/>
    </xf>
    <xf numFmtId="0" fontId="34" fillId="0" borderId="0" xfId="0" applyFont="1"/>
    <xf numFmtId="0" fontId="31" fillId="0" borderId="0" xfId="0" applyFont="1"/>
    <xf numFmtId="0" fontId="17" fillId="2" borderId="0" xfId="3" applyFont="1" applyFill="1" applyAlignment="1" applyProtection="1">
      <alignment horizontal="center"/>
      <protection hidden="1"/>
    </xf>
    <xf numFmtId="3" fontId="4" fillId="0" borderId="1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vertical="center"/>
    </xf>
    <xf numFmtId="0" fontId="36" fillId="0" borderId="0" xfId="0" applyFont="1"/>
    <xf numFmtId="3" fontId="36" fillId="0" borderId="0" xfId="0" applyNumberFormat="1" applyFont="1" applyAlignment="1">
      <alignment horizontal="center" wrapText="1"/>
    </xf>
    <xf numFmtId="0" fontId="37" fillId="0" borderId="0" xfId="0" applyFont="1"/>
    <xf numFmtId="3" fontId="36" fillId="0" borderId="0" xfId="0" applyNumberFormat="1" applyFont="1" applyAlignment="1">
      <alignment horizontal="center" vertical="center" wrapText="1"/>
    </xf>
    <xf numFmtId="4" fontId="37" fillId="0" borderId="0" xfId="0" applyNumberFormat="1" applyFont="1"/>
    <xf numFmtId="3" fontId="4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32" fillId="0" borderId="0" xfId="11"/>
    <xf numFmtId="3" fontId="32" fillId="0" borderId="0" xfId="11" applyNumberFormat="1"/>
    <xf numFmtId="3" fontId="4" fillId="0" borderId="0" xfId="11" applyNumberFormat="1" applyFont="1" applyAlignment="1">
      <alignment horizontal="right" vertical="center" wrapText="1"/>
    </xf>
    <xf numFmtId="3" fontId="4" fillId="0" borderId="0" xfId="11" applyNumberFormat="1" applyFont="1" applyAlignment="1">
      <alignment horizontal="right" wrapText="1"/>
    </xf>
    <xf numFmtId="9" fontId="4" fillId="0" borderId="0" xfId="10" applyFont="1" applyFill="1" applyBorder="1" applyAlignment="1">
      <alignment horizontal="center" vertical="center" wrapText="1"/>
    </xf>
    <xf numFmtId="4" fontId="14" fillId="0" borderId="0" xfId="1" applyNumberFormat="1" applyFont="1" applyFill="1"/>
    <xf numFmtId="4" fontId="37" fillId="0" borderId="0" xfId="1" applyNumberFormat="1" applyFont="1" applyFill="1" applyBorder="1" applyAlignment="1">
      <alignment horizontal="center" vertical="center"/>
    </xf>
    <xf numFmtId="4" fontId="37" fillId="0" borderId="0" xfId="1" applyNumberFormat="1" applyFont="1" applyFill="1"/>
    <xf numFmtId="0" fontId="36" fillId="0" borderId="0" xfId="2" applyFont="1" applyAlignment="1">
      <alignment horizontal="right" vertical="center" wrapText="1"/>
    </xf>
    <xf numFmtId="0" fontId="36" fillId="0" borderId="0" xfId="2" applyFont="1" applyAlignment="1">
      <alignment horizontal="right" vertical="center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9" fontId="4" fillId="0" borderId="42" xfId="0" applyNumberFormat="1" applyFont="1" applyBorder="1" applyAlignment="1">
      <alignment horizontal="center" vertical="center" wrapText="1"/>
    </xf>
    <xf numFmtId="9" fontId="4" fillId="0" borderId="43" xfId="10" applyFont="1" applyFill="1" applyBorder="1" applyAlignment="1">
      <alignment horizontal="center" vertical="center" wrapText="1"/>
    </xf>
    <xf numFmtId="4" fontId="4" fillId="0" borderId="53" xfId="1" applyNumberFormat="1" applyFont="1" applyFill="1" applyBorder="1" applyAlignment="1">
      <alignment horizontal="center" vertic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0" fillId="0" borderId="0" xfId="1" applyNumberFormat="1" applyFont="1" applyFill="1"/>
    <xf numFmtId="0" fontId="4" fillId="0" borderId="0" xfId="2" applyAlignment="1">
      <alignment horizontal="right" vertical="center" wrapText="1"/>
    </xf>
    <xf numFmtId="0" fontId="4" fillId="0" borderId="0" xfId="2" applyAlignment="1">
      <alignment horizontal="right" vertical="center"/>
    </xf>
    <xf numFmtId="166" fontId="4" fillId="0" borderId="53" xfId="2" applyNumberFormat="1" applyBorder="1" applyAlignment="1">
      <alignment horizontal="center" vertical="center" wrapText="1"/>
    </xf>
    <xf numFmtId="0" fontId="4" fillId="0" borderId="52" xfId="2" applyBorder="1" applyAlignment="1">
      <alignment horizontal="center" vertical="center" wrapText="1"/>
    </xf>
    <xf numFmtId="0" fontId="4" fillId="0" borderId="53" xfId="2" applyBorder="1" applyAlignment="1">
      <alignment horizontal="center" vertical="center" wrapText="1"/>
    </xf>
    <xf numFmtId="4" fontId="4" fillId="0" borderId="54" xfId="2" applyNumberForma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4" fillId="0" borderId="54" xfId="1" applyNumberFormat="1" applyFont="1" applyFill="1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4" fillId="0" borderId="44" xfId="2" applyBorder="1" applyAlignment="1">
      <alignment horizontal="left" vertical="center"/>
    </xf>
    <xf numFmtId="0" fontId="4" fillId="0" borderId="45" xfId="2" applyBorder="1" applyAlignment="1">
      <alignment vertical="center"/>
    </xf>
    <xf numFmtId="0" fontId="4" fillId="0" borderId="46" xfId="2" applyBorder="1" applyAlignment="1">
      <alignment vertical="center"/>
    </xf>
    <xf numFmtId="167" fontId="4" fillId="0" borderId="53" xfId="2" applyNumberFormat="1" applyBorder="1" applyAlignment="1">
      <alignment horizontal="center" vertical="center" wrapText="1"/>
    </xf>
    <xf numFmtId="166" fontId="4" fillId="0" borderId="54" xfId="2" applyNumberFormat="1" applyBorder="1" applyAlignment="1">
      <alignment horizontal="center" vertical="center" wrapText="1"/>
    </xf>
    <xf numFmtId="0" fontId="38" fillId="0" borderId="34" xfId="11" applyFont="1" applyBorder="1" applyAlignment="1">
      <alignment vertical="center" wrapText="1"/>
    </xf>
    <xf numFmtId="4" fontId="0" fillId="0" borderId="0" xfId="0" applyNumberFormat="1"/>
    <xf numFmtId="4" fontId="4" fillId="0" borderId="0" xfId="0" applyNumberFormat="1" applyFont="1"/>
    <xf numFmtId="0" fontId="33" fillId="0" borderId="0" xfId="0" applyFont="1" applyAlignment="1">
      <alignment horizontal="center"/>
    </xf>
    <xf numFmtId="4" fontId="33" fillId="0" borderId="0" xfId="1" applyNumberFormat="1" applyFont="1" applyFill="1" applyBorder="1" applyAlignment="1">
      <alignment horizontal="center" vertical="center"/>
    </xf>
    <xf numFmtId="0" fontId="17" fillId="2" borderId="46" xfId="3" applyFont="1" applyFill="1" applyBorder="1" applyAlignment="1" applyProtection="1">
      <alignment vertical="center"/>
      <protection hidden="1"/>
    </xf>
    <xf numFmtId="0" fontId="18" fillId="2" borderId="0" xfId="3" applyFont="1" applyFill="1" applyAlignment="1">
      <alignment horizontal="center"/>
    </xf>
    <xf numFmtId="0" fontId="18" fillId="2" borderId="0" xfId="3" applyFont="1" applyFill="1" applyAlignment="1">
      <alignment horizontal="centerContinuous"/>
    </xf>
    <xf numFmtId="0" fontId="25" fillId="2" borderId="0" xfId="3" applyFont="1" applyFill="1" applyAlignment="1" applyProtection="1">
      <alignment horizontal="centerContinuous"/>
      <protection hidden="1"/>
    </xf>
    <xf numFmtId="0" fontId="27" fillId="2" borderId="0" xfId="3" applyFont="1" applyFill="1" applyAlignment="1" applyProtection="1">
      <alignment horizontal="centerContinuous"/>
      <protection hidden="1"/>
    </xf>
    <xf numFmtId="0" fontId="17" fillId="2" borderId="0" xfId="3" applyFont="1" applyFill="1" applyAlignment="1" applyProtection="1">
      <alignment horizontal="centerContinuous"/>
      <protection hidden="1"/>
    </xf>
    <xf numFmtId="0" fontId="22" fillId="2" borderId="55" xfId="3" applyFont="1" applyFill="1" applyBorder="1" applyAlignment="1" applyProtection="1">
      <alignment horizontal="center" vertical="center"/>
      <protection hidden="1"/>
    </xf>
    <xf numFmtId="0" fontId="22" fillId="2" borderId="59" xfId="3" applyFont="1" applyFill="1" applyBorder="1" applyAlignment="1" applyProtection="1">
      <alignment horizontal="center" vertical="center"/>
      <protection hidden="1"/>
    </xf>
    <xf numFmtId="0" fontId="22" fillId="2" borderId="60" xfId="3" applyFont="1" applyFill="1" applyBorder="1" applyAlignment="1" applyProtection="1">
      <alignment horizontal="center" vertical="center"/>
      <protection hidden="1"/>
    </xf>
    <xf numFmtId="16" fontId="22" fillId="2" borderId="64" xfId="3" applyNumberFormat="1" applyFont="1" applyFill="1" applyBorder="1" applyAlignment="1" applyProtection="1">
      <alignment horizontal="center" vertical="center"/>
      <protection hidden="1"/>
    </xf>
    <xf numFmtId="0" fontId="22" fillId="2" borderId="66" xfId="3" applyFont="1" applyFill="1" applyBorder="1" applyAlignment="1" applyProtection="1">
      <alignment horizontal="centerContinuous" vertical="center" wrapText="1"/>
      <protection hidden="1"/>
    </xf>
    <xf numFmtId="0" fontId="22" fillId="2" borderId="67" xfId="3" applyFont="1" applyFill="1" applyBorder="1" applyAlignment="1" applyProtection="1">
      <alignment horizontal="centerContinuous" vertical="center" wrapText="1"/>
      <protection hidden="1"/>
    </xf>
    <xf numFmtId="0" fontId="22" fillId="2" borderId="51" xfId="3" applyFont="1" applyFill="1" applyBorder="1" applyAlignment="1" applyProtection="1">
      <alignment horizontal="centerContinuous" vertical="center" wrapText="1"/>
      <protection hidden="1"/>
    </xf>
    <xf numFmtId="0" fontId="17" fillId="2" borderId="55" xfId="3" applyFont="1" applyFill="1" applyBorder="1" applyAlignment="1" applyProtection="1">
      <alignment horizontal="center"/>
      <protection hidden="1"/>
    </xf>
    <xf numFmtId="168" fontId="22" fillId="3" borderId="63" xfId="3" applyNumberFormat="1" applyFont="1" applyFill="1" applyBorder="1" applyProtection="1">
      <protection hidden="1"/>
    </xf>
    <xf numFmtId="168" fontId="17" fillId="2" borderId="63" xfId="3" applyNumberFormat="1" applyFont="1" applyFill="1" applyBorder="1" applyProtection="1">
      <protection hidden="1"/>
    </xf>
    <xf numFmtId="168" fontId="22" fillId="2" borderId="63" xfId="3" applyNumberFormat="1" applyFont="1" applyFill="1" applyBorder="1" applyProtection="1">
      <protection hidden="1"/>
    </xf>
    <xf numFmtId="168" fontId="22" fillId="3" borderId="63" xfId="3" applyNumberFormat="1" applyFont="1" applyFill="1" applyBorder="1" applyAlignment="1" applyProtection="1">
      <alignment horizontal="right"/>
      <protection hidden="1"/>
    </xf>
    <xf numFmtId="168" fontId="22" fillId="0" borderId="63" xfId="3" applyNumberFormat="1" applyFont="1" applyBorder="1" applyProtection="1">
      <protection hidden="1"/>
    </xf>
    <xf numFmtId="168" fontId="17" fillId="2" borderId="51" xfId="3" applyNumberFormat="1" applyFont="1" applyFill="1" applyBorder="1"/>
    <xf numFmtId="0" fontId="18" fillId="2" borderId="0" xfId="3" applyFont="1" applyFill="1" applyAlignment="1" applyProtection="1">
      <alignment horizontal="centerContinuous"/>
      <protection hidden="1"/>
    </xf>
    <xf numFmtId="168" fontId="17" fillId="0" borderId="63" xfId="3" applyNumberFormat="1" applyFont="1" applyBorder="1" applyProtection="1">
      <protection hidden="1"/>
    </xf>
    <xf numFmtId="168" fontId="17" fillId="0" borderId="73" xfId="3" applyNumberFormat="1" applyFont="1" applyBorder="1" applyProtection="1">
      <protection locked="0"/>
    </xf>
    <xf numFmtId="168" fontId="17" fillId="2" borderId="63" xfId="3" applyNumberFormat="1" applyFont="1" applyFill="1" applyBorder="1" applyAlignment="1" applyProtection="1">
      <alignment horizontal="right"/>
      <protection hidden="1"/>
    </xf>
    <xf numFmtId="0" fontId="28" fillId="0" borderId="0" xfId="3" applyFont="1"/>
    <xf numFmtId="168" fontId="17" fillId="2" borderId="51" xfId="3" applyNumberFormat="1" applyFont="1" applyFill="1" applyBorder="1" applyProtection="1">
      <protection hidden="1"/>
    </xf>
    <xf numFmtId="0" fontId="19" fillId="2" borderId="0" xfId="7" applyFont="1" applyFill="1" applyAlignment="1">
      <alignment horizontal="center"/>
    </xf>
    <xf numFmtId="0" fontId="19" fillId="2" borderId="0" xfId="7" applyFont="1" applyFill="1" applyAlignment="1" applyProtection="1">
      <alignment horizontal="center"/>
      <protection hidden="1"/>
    </xf>
    <xf numFmtId="0" fontId="17" fillId="2" borderId="0" xfId="7" applyFont="1" applyFill="1" applyAlignment="1" applyProtection="1">
      <alignment horizontal="center"/>
      <protection hidden="1"/>
    </xf>
    <xf numFmtId="0" fontId="22" fillId="2" borderId="0" xfId="3" applyFont="1" applyFill="1" applyAlignment="1" applyProtection="1">
      <alignment horizontal="center"/>
      <protection hidden="1"/>
    </xf>
    <xf numFmtId="0" fontId="22" fillId="2" borderId="68" xfId="3" applyFont="1" applyFill="1" applyBorder="1" applyAlignment="1" applyProtection="1">
      <alignment horizontal="center" vertical="center"/>
      <protection hidden="1"/>
    </xf>
    <xf numFmtId="0" fontId="26" fillId="2" borderId="77" xfId="7" applyFont="1" applyFill="1" applyBorder="1" applyAlignment="1" applyProtection="1">
      <alignment horizontal="center" vertical="center"/>
      <protection hidden="1"/>
    </xf>
    <xf numFmtId="0" fontId="26" fillId="2" borderId="78" xfId="7" applyFont="1" applyFill="1" applyBorder="1" applyAlignment="1" applyProtection="1">
      <alignment horizontal="center" vertical="center"/>
      <protection hidden="1"/>
    </xf>
    <xf numFmtId="0" fontId="22" fillId="2" borderId="79" xfId="7" applyFont="1" applyFill="1" applyBorder="1" applyAlignment="1" applyProtection="1">
      <alignment horizontal="center" vertical="center"/>
      <protection hidden="1"/>
    </xf>
    <xf numFmtId="0" fontId="26" fillId="2" borderId="69" xfId="7" applyFont="1" applyFill="1" applyBorder="1" applyAlignment="1" applyProtection="1">
      <alignment horizontal="center" vertical="center"/>
      <protection hidden="1"/>
    </xf>
    <xf numFmtId="0" fontId="17" fillId="2" borderId="65" xfId="7" applyFont="1" applyFill="1" applyBorder="1" applyAlignment="1" applyProtection="1">
      <alignment horizontal="center"/>
      <protection hidden="1"/>
    </xf>
    <xf numFmtId="3" fontId="17" fillId="0" borderId="81" xfId="7" applyNumberFormat="1" applyFont="1" applyBorder="1" applyProtection="1">
      <protection locked="0"/>
    </xf>
    <xf numFmtId="168" fontId="17" fillId="2" borderId="84" xfId="7" applyNumberFormat="1" applyFont="1" applyFill="1" applyBorder="1" applyProtection="1">
      <protection locked="0"/>
    </xf>
    <xf numFmtId="3" fontId="17" fillId="0" borderId="15" xfId="7" applyNumberFormat="1" applyFont="1" applyBorder="1" applyProtection="1">
      <protection locked="0"/>
    </xf>
    <xf numFmtId="168" fontId="17" fillId="2" borderId="64" xfId="7" applyNumberFormat="1" applyFont="1" applyFill="1" applyBorder="1" applyProtection="1">
      <protection locked="0"/>
    </xf>
    <xf numFmtId="3" fontId="22" fillId="3" borderId="15" xfId="7" applyNumberFormat="1" applyFont="1" applyFill="1" applyBorder="1" applyProtection="1">
      <protection locked="0"/>
    </xf>
    <xf numFmtId="168" fontId="22" fillId="3" borderId="76" xfId="7" applyNumberFormat="1" applyFont="1" applyFill="1" applyBorder="1" applyProtection="1">
      <protection locked="0"/>
    </xf>
    <xf numFmtId="3" fontId="22" fillId="3" borderId="15" xfId="7" applyNumberFormat="1" applyFont="1" applyFill="1" applyBorder="1" applyProtection="1">
      <protection hidden="1"/>
    </xf>
    <xf numFmtId="3" fontId="22" fillId="0" borderId="15" xfId="7" applyNumberFormat="1" applyFont="1" applyBorder="1" applyProtection="1">
      <protection locked="0"/>
    </xf>
    <xf numFmtId="168" fontId="22" fillId="2" borderId="76" xfId="7" applyNumberFormat="1" applyFont="1" applyFill="1" applyBorder="1" applyProtection="1">
      <protection locked="0"/>
    </xf>
    <xf numFmtId="3" fontId="17" fillId="0" borderId="15" xfId="7" quotePrefix="1" applyNumberFormat="1" applyFont="1" applyBorder="1" applyAlignment="1" applyProtection="1">
      <alignment horizontal="right"/>
      <protection locked="0"/>
    </xf>
    <xf numFmtId="168" fontId="17" fillId="2" borderId="76" xfId="7" applyNumberFormat="1" applyFont="1" applyFill="1" applyBorder="1" applyProtection="1">
      <protection locked="0"/>
    </xf>
    <xf numFmtId="0" fontId="17" fillId="2" borderId="65" xfId="7" applyFont="1" applyFill="1" applyBorder="1" applyAlignment="1" applyProtection="1">
      <alignment horizontal="center" vertical="center"/>
      <protection hidden="1"/>
    </xf>
    <xf numFmtId="3" fontId="22" fillId="3" borderId="72" xfId="7" applyNumberFormat="1" applyFont="1" applyFill="1" applyBorder="1" applyAlignment="1" applyProtection="1">
      <alignment horizontal="right" vertical="center"/>
      <protection hidden="1"/>
    </xf>
    <xf numFmtId="168" fontId="22" fillId="3" borderId="76" xfId="7" applyNumberFormat="1" applyFont="1" applyFill="1" applyBorder="1" applyAlignment="1" applyProtection="1">
      <alignment horizontal="right" vertical="center"/>
      <protection locked="0"/>
    </xf>
    <xf numFmtId="3" fontId="17" fillId="0" borderId="72" xfId="7" applyNumberFormat="1" applyFont="1" applyBorder="1" applyProtection="1">
      <protection locked="0"/>
    </xf>
    <xf numFmtId="3" fontId="22" fillId="3" borderId="72" xfId="7" applyNumberFormat="1" applyFont="1" applyFill="1" applyBorder="1" applyProtection="1">
      <protection hidden="1"/>
    </xf>
    <xf numFmtId="0" fontId="17" fillId="2" borderId="74" xfId="7" applyFont="1" applyFill="1" applyBorder="1" applyAlignment="1" applyProtection="1">
      <alignment horizontal="center"/>
      <protection hidden="1"/>
    </xf>
    <xf numFmtId="3" fontId="22" fillId="3" borderId="79" xfId="7" applyNumberFormat="1" applyFont="1" applyFill="1" applyBorder="1" applyProtection="1">
      <protection hidden="1"/>
    </xf>
    <xf numFmtId="168" fontId="22" fillId="3" borderId="69" xfId="7" applyNumberFormat="1" applyFont="1" applyFill="1" applyBorder="1" applyProtection="1">
      <protection locked="0"/>
    </xf>
    <xf numFmtId="0" fontId="28" fillId="2" borderId="0" xfId="7" applyFont="1" applyFill="1" applyProtection="1">
      <protection locked="0"/>
    </xf>
    <xf numFmtId="3" fontId="4" fillId="0" borderId="89" xfId="0" applyNumberFormat="1" applyFont="1" applyBorder="1" applyAlignment="1">
      <alignment horizontal="center" vertical="center"/>
    </xf>
    <xf numFmtId="3" fontId="4" fillId="0" borderId="90" xfId="0" applyNumberFormat="1" applyFont="1" applyBorder="1" applyAlignment="1">
      <alignment horizontal="center" vertical="center"/>
    </xf>
    <xf numFmtId="3" fontId="4" fillId="0" borderId="85" xfId="14" applyNumberFormat="1" applyFont="1" applyFill="1" applyBorder="1" applyAlignment="1">
      <alignment horizontal="right"/>
    </xf>
    <xf numFmtId="0" fontId="38" fillId="0" borderId="34" xfId="11" applyFont="1" applyBorder="1"/>
    <xf numFmtId="3" fontId="4" fillId="0" borderId="34" xfId="11" applyNumberFormat="1" applyFont="1" applyBorder="1" applyAlignment="1">
      <alignment horizontal="right" vertical="center" wrapText="1"/>
    </xf>
    <xf numFmtId="3" fontId="4" fillId="0" borderId="85" xfId="11" applyNumberFormat="1" applyFont="1" applyBorder="1" applyAlignment="1">
      <alignment horizontal="right" vertical="center" wrapText="1"/>
    </xf>
    <xf numFmtId="3" fontId="38" fillId="0" borderId="85" xfId="11" applyNumberFormat="1" applyFont="1" applyBorder="1" applyAlignment="1">
      <alignment horizontal="right"/>
    </xf>
    <xf numFmtId="3" fontId="4" fillId="0" borderId="34" xfId="11" applyNumberFormat="1" applyFont="1" applyBorder="1" applyAlignment="1">
      <alignment horizontal="right" wrapText="1"/>
    </xf>
    <xf numFmtId="3" fontId="4" fillId="0" borderId="85" xfId="11" applyNumberFormat="1" applyFont="1" applyBorder="1" applyAlignment="1">
      <alignment horizontal="right" wrapText="1"/>
    </xf>
    <xf numFmtId="3" fontId="4" fillId="0" borderId="85" xfId="14" applyNumberFormat="1" applyFont="1" applyFill="1" applyBorder="1" applyAlignment="1">
      <alignment horizontal="right" wrapText="1"/>
    </xf>
    <xf numFmtId="3" fontId="4" fillId="0" borderId="36" xfId="11" applyNumberFormat="1" applyFont="1" applyBorder="1" applyAlignment="1">
      <alignment horizontal="right" wrapText="1"/>
    </xf>
    <xf numFmtId="3" fontId="4" fillId="0" borderId="37" xfId="11" applyNumberFormat="1" applyFont="1" applyBorder="1" applyAlignment="1">
      <alignment horizontal="right" wrapText="1"/>
    </xf>
    <xf numFmtId="0" fontId="4" fillId="0" borderId="0" xfId="11" quotePrefix="1" applyFont="1" applyAlignment="1">
      <alignment horizontal="center" wrapText="1"/>
    </xf>
    <xf numFmtId="0" fontId="38" fillId="0" borderId="0" xfId="11" applyFont="1" applyAlignment="1">
      <alignment vertical="center" wrapText="1"/>
    </xf>
    <xf numFmtId="0" fontId="4" fillId="0" borderId="0" xfId="11" applyFont="1" applyAlignment="1">
      <alignment horizontal="center" wrapText="1"/>
    </xf>
    <xf numFmtId="4" fontId="14" fillId="0" borderId="34" xfId="1" applyNumberFormat="1" applyFont="1" applyBorder="1" applyAlignment="1">
      <alignment horizontal="center" vertical="center"/>
    </xf>
    <xf numFmtId="4" fontId="14" fillId="0" borderId="47" xfId="1" applyNumberFormat="1" applyFont="1" applyBorder="1" applyAlignment="1">
      <alignment horizontal="center" vertical="center"/>
    </xf>
    <xf numFmtId="4" fontId="14" fillId="0" borderId="49" xfId="1" applyNumberFormat="1" applyFont="1" applyBorder="1" applyAlignment="1">
      <alignment horizontal="center" vertical="center"/>
    </xf>
    <xf numFmtId="169" fontId="14" fillId="0" borderId="47" xfId="1" applyNumberFormat="1" applyFont="1" applyBorder="1" applyAlignment="1">
      <alignment horizontal="center" vertical="center"/>
    </xf>
    <xf numFmtId="169" fontId="14" fillId="0" borderId="34" xfId="1" applyNumberFormat="1" applyFont="1" applyBorder="1" applyAlignment="1">
      <alignment horizontal="center" vertical="center"/>
    </xf>
    <xf numFmtId="169" fontId="14" fillId="0" borderId="49" xfId="1" applyNumberFormat="1" applyFont="1" applyBorder="1" applyAlignment="1">
      <alignment horizontal="center" vertical="center"/>
    </xf>
    <xf numFmtId="0" fontId="4" fillId="0" borderId="0" xfId="0" quotePrefix="1" applyFont="1" applyAlignment="1">
      <alignment vertical="center" wrapText="1"/>
    </xf>
    <xf numFmtId="0" fontId="14" fillId="0" borderId="91" xfId="0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9" fontId="14" fillId="0" borderId="92" xfId="1" applyNumberFormat="1" applyFont="1" applyBorder="1" applyAlignment="1">
      <alignment horizontal="center" vertical="center"/>
    </xf>
    <xf numFmtId="169" fontId="14" fillId="0" borderId="96" xfId="1" applyNumberFormat="1" applyFont="1" applyBorder="1" applyAlignment="1">
      <alignment horizontal="center" vertical="center"/>
    </xf>
    <xf numFmtId="0" fontId="14" fillId="0" borderId="97" xfId="0" applyFont="1" applyBorder="1" applyAlignment="1">
      <alignment horizontal="center"/>
    </xf>
    <xf numFmtId="0" fontId="14" fillId="0" borderId="98" xfId="0" applyFont="1" applyBorder="1" applyAlignment="1">
      <alignment horizontal="center"/>
    </xf>
    <xf numFmtId="169" fontId="14" fillId="0" borderId="95" xfId="1" applyNumberFormat="1" applyFont="1" applyBorder="1" applyAlignment="1">
      <alignment horizontal="center" vertical="center"/>
    </xf>
    <xf numFmtId="0" fontId="14" fillId="0" borderId="99" xfId="0" applyFont="1" applyBorder="1" applyAlignment="1">
      <alignment horizontal="center"/>
    </xf>
    <xf numFmtId="4" fontId="14" fillId="0" borderId="36" xfId="1" applyNumberFormat="1" applyFont="1" applyBorder="1" applyAlignment="1">
      <alignment horizontal="center" vertical="center"/>
    </xf>
    <xf numFmtId="169" fontId="14" fillId="0" borderId="37" xfId="0" applyNumberFormat="1" applyFont="1" applyBorder="1" applyAlignment="1">
      <alignment horizontal="center"/>
    </xf>
    <xf numFmtId="4" fontId="14" fillId="0" borderId="92" xfId="1" applyNumberFormat="1" applyFont="1" applyBorder="1" applyAlignment="1">
      <alignment horizontal="center" vertical="center"/>
    </xf>
    <xf numFmtId="4" fontId="14" fillId="0" borderId="96" xfId="1" applyNumberFormat="1" applyFont="1" applyBorder="1" applyAlignment="1">
      <alignment horizontal="center" vertical="center"/>
    </xf>
    <xf numFmtId="4" fontId="14" fillId="0" borderId="95" xfId="1" applyNumberFormat="1" applyFont="1" applyBorder="1" applyAlignment="1">
      <alignment horizontal="center" vertical="center"/>
    </xf>
    <xf numFmtId="4" fontId="14" fillId="0" borderId="37" xfId="1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169" fontId="14" fillId="0" borderId="36" xfId="0" applyNumberFormat="1" applyFont="1" applyBorder="1" applyAlignment="1">
      <alignment horizontal="center"/>
    </xf>
    <xf numFmtId="3" fontId="4" fillId="4" borderId="16" xfId="0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 vertical="center"/>
    </xf>
    <xf numFmtId="3" fontId="38" fillId="0" borderId="34" xfId="11" applyNumberFormat="1" applyFont="1" applyBorder="1"/>
    <xf numFmtId="0" fontId="38" fillId="0" borderId="36" xfId="11" applyFont="1" applyBorder="1" applyAlignment="1">
      <alignment vertical="center" wrapText="1"/>
    </xf>
    <xf numFmtId="3" fontId="4" fillId="4" borderId="23" xfId="0" applyNumberFormat="1" applyFont="1" applyFill="1" applyBorder="1" applyAlignment="1">
      <alignment horizontal="center" vertical="center" wrapText="1"/>
    </xf>
    <xf numFmtId="3" fontId="9" fillId="4" borderId="23" xfId="0" applyNumberFormat="1" applyFont="1" applyFill="1" applyBorder="1" applyAlignment="1">
      <alignment horizontal="center" vertical="center" wrapText="1"/>
    </xf>
    <xf numFmtId="3" fontId="4" fillId="4" borderId="24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43" fontId="4" fillId="0" borderId="0" xfId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9" fillId="2" borderId="0" xfId="0" applyFont="1" applyFill="1" applyAlignment="1">
      <alignment horizontal="left"/>
    </xf>
    <xf numFmtId="0" fontId="28" fillId="0" borderId="0" xfId="3" applyFont="1" applyAlignment="1" applyProtection="1">
      <alignment vertical="center"/>
      <protection hidden="1"/>
    </xf>
    <xf numFmtId="0" fontId="17" fillId="0" borderId="0" xfId="0" applyFont="1" applyAlignment="1">
      <alignment vertical="center"/>
    </xf>
    <xf numFmtId="0" fontId="17" fillId="0" borderId="71" xfId="0" applyFont="1" applyBorder="1" applyAlignment="1">
      <alignment vertical="center"/>
    </xf>
    <xf numFmtId="0" fontId="28" fillId="0" borderId="0" xfId="3" applyFont="1" applyProtection="1">
      <protection hidden="1"/>
    </xf>
    <xf numFmtId="0" fontId="17" fillId="4" borderId="0" xfId="3" applyFont="1" applyFill="1" applyAlignment="1" applyProtection="1">
      <alignment horizontal="center"/>
      <protection hidden="1"/>
    </xf>
    <xf numFmtId="3" fontId="17" fillId="2" borderId="83" xfId="3" applyNumberFormat="1" applyFont="1" applyFill="1" applyBorder="1" applyProtection="1">
      <protection hidden="1"/>
    </xf>
    <xf numFmtId="0" fontId="22" fillId="4" borderId="0" xfId="3" applyFont="1" applyFill="1" applyProtection="1">
      <protection hidden="1"/>
    </xf>
    <xf numFmtId="3" fontId="28" fillId="4" borderId="0" xfId="3" applyNumberFormat="1" applyFont="1" applyFill="1" applyProtection="1">
      <protection hidden="1"/>
    </xf>
    <xf numFmtId="0" fontId="19" fillId="4" borderId="0" xfId="0" applyFont="1" applyFill="1"/>
    <xf numFmtId="0" fontId="30" fillId="4" borderId="0" xfId="0" applyFont="1" applyFill="1"/>
    <xf numFmtId="0" fontId="30" fillId="0" borderId="0" xfId="0" applyFont="1"/>
    <xf numFmtId="0" fontId="17" fillId="4" borderId="0" xfId="3" applyFont="1" applyFill="1" applyProtection="1">
      <protection hidden="1"/>
    </xf>
    <xf numFmtId="0" fontId="30" fillId="0" borderId="0" xfId="7" applyFont="1" applyAlignment="1">
      <alignment horizontal="right"/>
    </xf>
    <xf numFmtId="0" fontId="30" fillId="0" borderId="0" xfId="7" applyFont="1" applyProtection="1">
      <protection hidden="1"/>
    </xf>
    <xf numFmtId="0" fontId="21" fillId="0" borderId="0" xfId="3" applyFont="1" applyAlignment="1">
      <alignment horizontal="right"/>
    </xf>
    <xf numFmtId="0" fontId="40" fillId="0" borderId="0" xfId="3" applyFont="1" applyAlignment="1" applyProtection="1">
      <alignment horizontal="right"/>
      <protection hidden="1"/>
    </xf>
    <xf numFmtId="0" fontId="30" fillId="0" borderId="0" xfId="7" applyFont="1" applyAlignment="1" applyProtection="1">
      <alignment horizontal="center" vertical="center"/>
      <protection hidden="1"/>
    </xf>
    <xf numFmtId="0" fontId="30" fillId="0" borderId="0" xfId="7" applyFont="1" applyAlignment="1" applyProtection="1">
      <alignment vertical="center"/>
      <protection hidden="1"/>
    </xf>
    <xf numFmtId="0" fontId="17" fillId="4" borderId="56" xfId="7" applyFont="1" applyFill="1" applyBorder="1" applyAlignment="1" applyProtection="1">
      <alignment vertical="center"/>
      <protection hidden="1"/>
    </xf>
    <xf numFmtId="0" fontId="19" fillId="4" borderId="50" xfId="0" applyFont="1" applyFill="1" applyBorder="1" applyAlignment="1">
      <alignment vertical="center"/>
    </xf>
    <xf numFmtId="0" fontId="30" fillId="0" borderId="0" xfId="7" applyFont="1"/>
    <xf numFmtId="0" fontId="17" fillId="4" borderId="46" xfId="7" applyFont="1" applyFill="1" applyBorder="1" applyAlignment="1" applyProtection="1">
      <alignment vertical="center"/>
      <protection hidden="1"/>
    </xf>
    <xf numFmtId="0" fontId="19" fillId="4" borderId="71" xfId="0" applyFont="1" applyFill="1" applyBorder="1" applyAlignment="1">
      <alignment vertical="center"/>
    </xf>
    <xf numFmtId="0" fontId="22" fillId="4" borderId="46" xfId="7" applyFont="1" applyFill="1" applyBorder="1" applyAlignment="1" applyProtection="1">
      <alignment vertical="center"/>
      <protection hidden="1"/>
    </xf>
    <xf numFmtId="0" fontId="22" fillId="4" borderId="0" xfId="7" applyFont="1" applyFill="1" applyAlignment="1" applyProtection="1">
      <alignment vertical="center" wrapText="1"/>
      <protection hidden="1"/>
    </xf>
    <xf numFmtId="0" fontId="17" fillId="4" borderId="71" xfId="7" applyFont="1" applyFill="1" applyBorder="1" applyAlignment="1" applyProtection="1">
      <alignment vertical="center" wrapText="1"/>
      <protection hidden="1"/>
    </xf>
    <xf numFmtId="168" fontId="17" fillId="2" borderId="76" xfId="7" applyNumberFormat="1" applyFont="1" applyFill="1" applyBorder="1" applyAlignment="1" applyProtection="1">
      <alignment horizontal="right"/>
      <protection locked="0"/>
    </xf>
    <xf numFmtId="0" fontId="17" fillId="4" borderId="0" xfId="7" applyFont="1" applyFill="1" applyAlignment="1" applyProtection="1">
      <alignment vertical="center"/>
      <protection hidden="1"/>
    </xf>
    <xf numFmtId="0" fontId="22" fillId="4" borderId="0" xfId="7" applyFont="1" applyFill="1" applyProtection="1">
      <protection hidden="1"/>
    </xf>
    <xf numFmtId="0" fontId="17" fillId="4" borderId="71" xfId="7" applyFont="1" applyFill="1" applyBorder="1" applyProtection="1">
      <protection hidden="1"/>
    </xf>
    <xf numFmtId="0" fontId="22" fillId="4" borderId="67" xfId="7" applyFont="1" applyFill="1" applyBorder="1" applyProtection="1">
      <protection hidden="1"/>
    </xf>
    <xf numFmtId="0" fontId="17" fillId="4" borderId="51" xfId="7" applyFont="1" applyFill="1" applyBorder="1" applyProtection="1">
      <protection hidden="1"/>
    </xf>
    <xf numFmtId="3" fontId="30" fillId="0" borderId="0" xfId="7" applyNumberFormat="1" applyFont="1"/>
    <xf numFmtId="0" fontId="30" fillId="4" borderId="0" xfId="7" applyFont="1" applyFill="1" applyAlignment="1" applyProtection="1">
      <alignment horizontal="center"/>
      <protection hidden="1"/>
    </xf>
    <xf numFmtId="0" fontId="41" fillId="4" borderId="0" xfId="7" applyFont="1" applyFill="1" applyProtection="1">
      <protection hidden="1"/>
    </xf>
    <xf numFmtId="0" fontId="30" fillId="4" borderId="0" xfId="7" applyFont="1" applyFill="1" applyProtection="1">
      <protection hidden="1"/>
    </xf>
    <xf numFmtId="3" fontId="29" fillId="4" borderId="0" xfId="7" applyNumberFormat="1" applyFont="1" applyFill="1" applyProtection="1">
      <protection hidden="1"/>
    </xf>
    <xf numFmtId="3" fontId="41" fillId="4" borderId="0" xfId="7" applyNumberFormat="1" applyFont="1" applyFill="1" applyProtection="1">
      <protection hidden="1"/>
    </xf>
    <xf numFmtId="0" fontId="19" fillId="4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0" applyFont="1"/>
    <xf numFmtId="0" fontId="30" fillId="2" borderId="0" xfId="7" applyFont="1" applyFill="1" applyAlignment="1" applyProtection="1">
      <alignment horizontal="center"/>
      <protection locked="0"/>
    </xf>
    <xf numFmtId="0" fontId="30" fillId="2" borderId="0" xfId="7" applyFont="1" applyFill="1" applyProtection="1">
      <protection locked="0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  <xf numFmtId="4" fontId="14" fillId="0" borderId="47" xfId="1" applyNumberFormat="1" applyFont="1" applyBorder="1" applyAlignment="1">
      <alignment horizontal="center" vertical="center"/>
    </xf>
    <xf numFmtId="4" fontId="14" fillId="0" borderId="48" xfId="1" applyNumberFormat="1" applyFont="1" applyBorder="1" applyAlignment="1">
      <alignment horizontal="center" vertical="center"/>
    </xf>
    <xf numFmtId="4" fontId="14" fillId="0" borderId="49" xfId="1" applyNumberFormat="1" applyFont="1" applyBorder="1" applyAlignment="1">
      <alignment horizontal="center" vertical="center"/>
    </xf>
    <xf numFmtId="4" fontId="14" fillId="0" borderId="92" xfId="1" applyNumberFormat="1" applyFont="1" applyBorder="1" applyAlignment="1">
      <alignment horizontal="center" vertical="center"/>
    </xf>
    <xf numFmtId="4" fontId="14" fillId="0" borderId="95" xfId="1" applyNumberFormat="1" applyFont="1" applyBorder="1" applyAlignment="1">
      <alignment horizontal="center" vertical="center"/>
    </xf>
    <xf numFmtId="169" fontId="14" fillId="0" borderId="47" xfId="1" applyNumberFormat="1" applyFont="1" applyBorder="1" applyAlignment="1">
      <alignment horizontal="center" vertical="center"/>
    </xf>
    <xf numFmtId="169" fontId="14" fillId="0" borderId="48" xfId="1" applyNumberFormat="1" applyFont="1" applyBorder="1" applyAlignment="1">
      <alignment horizontal="center" vertical="center"/>
    </xf>
    <xf numFmtId="169" fontId="14" fillId="0" borderId="49" xfId="1" applyNumberFormat="1" applyFont="1" applyBorder="1" applyAlignment="1">
      <alignment horizontal="center" vertical="center"/>
    </xf>
    <xf numFmtId="169" fontId="14" fillId="0" borderId="92" xfId="1" applyNumberFormat="1" applyFont="1" applyBorder="1" applyAlignment="1">
      <alignment horizontal="center" vertical="center"/>
    </xf>
    <xf numFmtId="169" fontId="14" fillId="0" borderId="94" xfId="1" applyNumberFormat="1" applyFont="1" applyBorder="1" applyAlignment="1">
      <alignment horizontal="center" vertical="center"/>
    </xf>
    <xf numFmtId="169" fontId="14" fillId="0" borderId="95" xfId="1" applyNumberFormat="1" applyFont="1" applyBorder="1" applyAlignment="1">
      <alignment horizontal="center" vertical="center"/>
    </xf>
    <xf numFmtId="4" fontId="14" fillId="0" borderId="94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29" xfId="11" applyFont="1" applyBorder="1" applyAlignment="1">
      <alignment horizontal="center" vertical="center" wrapText="1"/>
    </xf>
    <xf numFmtId="0" fontId="4" fillId="0" borderId="31" xfId="11" applyFont="1" applyBorder="1" applyAlignment="1">
      <alignment horizontal="center" vertical="center" wrapText="1"/>
    </xf>
    <xf numFmtId="0" fontId="4" fillId="0" borderId="30" xfId="11" applyFont="1" applyBorder="1" applyAlignment="1">
      <alignment horizontal="center" vertical="center"/>
    </xf>
    <xf numFmtId="0" fontId="4" fillId="0" borderId="32" xfId="11" applyFont="1" applyBorder="1" applyAlignment="1">
      <alignment horizontal="center" vertical="center"/>
    </xf>
    <xf numFmtId="0" fontId="4" fillId="0" borderId="30" xfId="11" applyFont="1" applyBorder="1" applyAlignment="1">
      <alignment horizontal="center" vertical="center" wrapText="1"/>
    </xf>
    <xf numFmtId="0" fontId="4" fillId="0" borderId="32" xfId="11" applyFont="1" applyBorder="1" applyAlignment="1">
      <alignment horizontal="center" vertical="center" wrapText="1"/>
    </xf>
    <xf numFmtId="1" fontId="4" fillId="0" borderId="30" xfId="11" applyNumberFormat="1" applyFont="1" applyBorder="1" applyAlignment="1">
      <alignment horizontal="right" vertical="center" wrapText="1"/>
    </xf>
    <xf numFmtId="1" fontId="4" fillId="0" borderId="32" xfId="11" applyNumberFormat="1" applyFont="1" applyBorder="1" applyAlignment="1">
      <alignment horizontal="right" vertical="center" wrapText="1"/>
    </xf>
    <xf numFmtId="3" fontId="4" fillId="0" borderId="100" xfId="0" applyNumberFormat="1" applyFont="1" applyBorder="1" applyAlignment="1">
      <alignment horizontal="center" vertical="center" wrapText="1"/>
    </xf>
    <xf numFmtId="3" fontId="4" fillId="0" borderId="10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1" fontId="4" fillId="0" borderId="104" xfId="11" applyNumberFormat="1" applyFont="1" applyBorder="1" applyAlignment="1">
      <alignment horizontal="right" vertical="center" wrapText="1"/>
    </xf>
    <xf numFmtId="1" fontId="4" fillId="0" borderId="105" xfId="11" applyNumberFormat="1" applyFont="1" applyBorder="1" applyAlignment="1">
      <alignment horizontal="right" vertical="center" wrapText="1"/>
    </xf>
    <xf numFmtId="0" fontId="17" fillId="2" borderId="46" xfId="3" applyFont="1" applyFill="1" applyBorder="1" applyAlignment="1" applyProtection="1">
      <alignment vertical="center"/>
      <protection hidden="1"/>
    </xf>
    <xf numFmtId="0" fontId="17" fillId="0" borderId="0" xfId="0" applyFont="1" applyAlignment="1">
      <alignment vertical="center"/>
    </xf>
    <xf numFmtId="0" fontId="17" fillId="0" borderId="71" xfId="0" applyFont="1" applyBorder="1" applyAlignment="1">
      <alignment vertical="center"/>
    </xf>
    <xf numFmtId="0" fontId="22" fillId="2" borderId="46" xfId="3" applyFont="1" applyFill="1" applyBorder="1" applyAlignment="1" applyProtection="1">
      <alignment vertical="center" wrapText="1"/>
      <protection hidden="1"/>
    </xf>
    <xf numFmtId="0" fontId="17" fillId="0" borderId="66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9" fillId="4" borderId="57" xfId="3" applyFont="1" applyFill="1" applyBorder="1" applyAlignment="1" applyProtection="1">
      <alignment horizontal="center"/>
      <protection hidden="1"/>
    </xf>
    <xf numFmtId="0" fontId="19" fillId="4" borderId="57" xfId="0" applyFont="1" applyFill="1" applyBorder="1"/>
    <xf numFmtId="3" fontId="19" fillId="4" borderId="57" xfId="3" applyNumberFormat="1" applyFont="1" applyFill="1" applyBorder="1" applyAlignment="1" applyProtection="1">
      <alignment horizontal="center" wrapText="1"/>
      <protection hidden="1"/>
    </xf>
    <xf numFmtId="0" fontId="19" fillId="4" borderId="57" xfId="0" applyFont="1" applyFill="1" applyBorder="1" applyAlignment="1">
      <alignment horizontal="center"/>
    </xf>
    <xf numFmtId="0" fontId="17" fillId="2" borderId="46" xfId="3" applyFont="1" applyFill="1" applyBorder="1" applyAlignment="1" applyProtection="1">
      <alignment horizontal="left" vertical="center" wrapText="1"/>
      <protection hidden="1"/>
    </xf>
    <xf numFmtId="0" fontId="17" fillId="2" borderId="0" xfId="3" applyFont="1" applyFill="1" applyAlignment="1" applyProtection="1">
      <alignment horizontal="left" vertical="center" wrapText="1"/>
      <protection hidden="1"/>
    </xf>
    <xf numFmtId="0" fontId="17" fillId="2" borderId="71" xfId="3" applyFont="1" applyFill="1" applyBorder="1" applyAlignment="1" applyProtection="1">
      <alignment horizontal="left" vertical="center" wrapText="1"/>
      <protection hidden="1"/>
    </xf>
    <xf numFmtId="0" fontId="22" fillId="2" borderId="46" xfId="3" applyFont="1" applyFill="1" applyBorder="1" applyAlignment="1" applyProtection="1">
      <alignment vertical="center"/>
      <protection hidden="1"/>
    </xf>
    <xf numFmtId="0" fontId="17" fillId="2" borderId="46" xfId="3" applyFont="1" applyFill="1" applyBorder="1" applyAlignment="1" applyProtection="1">
      <alignment vertical="center" wrapText="1"/>
      <protection hidden="1"/>
    </xf>
    <xf numFmtId="0" fontId="17" fillId="0" borderId="46" xfId="0" applyFont="1" applyBorder="1" applyAlignment="1">
      <alignment vertical="center"/>
    </xf>
    <xf numFmtId="0" fontId="22" fillId="2" borderId="56" xfId="3" applyFont="1" applyFill="1" applyBorder="1" applyAlignment="1" applyProtection="1">
      <alignment vertical="center"/>
      <protection hidden="1"/>
    </xf>
    <xf numFmtId="0" fontId="17" fillId="0" borderId="57" xfId="0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8" fillId="2" borderId="0" xfId="3" applyFont="1" applyFill="1" applyAlignment="1" applyProtection="1">
      <alignment horizontal="center"/>
      <protection hidden="1"/>
    </xf>
    <xf numFmtId="0" fontId="20" fillId="2" borderId="0" xfId="3" applyFont="1" applyFill="1" applyAlignment="1" applyProtection="1">
      <alignment horizontal="center"/>
      <protection hidden="1"/>
    </xf>
    <xf numFmtId="14" fontId="17" fillId="2" borderId="0" xfId="3" applyNumberFormat="1" applyFont="1" applyFill="1" applyAlignment="1" applyProtection="1">
      <alignment horizontal="center"/>
      <protection hidden="1"/>
    </xf>
    <xf numFmtId="0" fontId="17" fillId="4" borderId="0" xfId="3" applyFont="1" applyFill="1" applyAlignment="1" applyProtection="1">
      <alignment horizontal="center"/>
      <protection hidden="1"/>
    </xf>
    <xf numFmtId="0" fontId="22" fillId="2" borderId="55" xfId="3" applyFont="1" applyFill="1" applyBorder="1" applyAlignment="1" applyProtection="1">
      <alignment horizontal="center" vertical="center" wrapText="1"/>
      <protection hidden="1"/>
    </xf>
    <xf numFmtId="0" fontId="19" fillId="0" borderId="60" xfId="0" applyFont="1" applyBorder="1" applyAlignment="1">
      <alignment horizontal="center" vertical="center"/>
    </xf>
    <xf numFmtId="0" fontId="22" fillId="2" borderId="56" xfId="3" applyFont="1" applyFill="1" applyBorder="1" applyAlignment="1" applyProtection="1">
      <alignment horizontal="center" vertical="center" wrapText="1"/>
      <protection hidden="1"/>
    </xf>
    <xf numFmtId="0" fontId="19" fillId="0" borderId="57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14" fontId="22" fillId="2" borderId="58" xfId="3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>
      <alignment horizontal="center" vertical="center"/>
    </xf>
    <xf numFmtId="0" fontId="22" fillId="2" borderId="59" xfId="3" applyFont="1" applyFill="1" applyBorder="1" applyAlignment="1" applyProtection="1">
      <alignment horizontal="center" vertical="center" wrapText="1"/>
      <protection hidden="1"/>
    </xf>
    <xf numFmtId="0" fontId="19" fillId="0" borderId="64" xfId="0" applyFont="1" applyBorder="1" applyAlignment="1">
      <alignment horizontal="center" vertical="center"/>
    </xf>
    <xf numFmtId="0" fontId="17" fillId="2" borderId="66" xfId="3" applyFont="1" applyFill="1" applyBorder="1" applyAlignment="1" applyProtection="1">
      <alignment vertical="center"/>
      <protection hidden="1"/>
    </xf>
    <xf numFmtId="3" fontId="19" fillId="2" borderId="57" xfId="3" applyNumberFormat="1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3" applyFont="1" applyFill="1" applyAlignment="1" applyProtection="1">
      <alignment horizontal="center"/>
      <protection hidden="1"/>
    </xf>
    <xf numFmtId="0" fontId="19" fillId="0" borderId="0" xfId="0" applyFont="1"/>
    <xf numFmtId="0" fontId="16" fillId="2" borderId="0" xfId="3" quotePrefix="1" applyFont="1" applyFill="1" applyAlignment="1">
      <alignment horizontal="center"/>
    </xf>
    <xf numFmtId="0" fontId="18" fillId="2" borderId="0" xfId="3" applyFont="1" applyFill="1" applyAlignment="1">
      <alignment horizontal="center"/>
    </xf>
    <xf numFmtId="0" fontId="16" fillId="2" borderId="0" xfId="3" applyFont="1" applyFill="1" applyAlignment="1" applyProtection="1">
      <alignment horizontal="center"/>
      <protection hidden="1"/>
    </xf>
    <xf numFmtId="0" fontId="17" fillId="2" borderId="46" xfId="3" applyFont="1" applyFill="1" applyBorder="1" applyProtection="1">
      <protection hidden="1"/>
    </xf>
    <xf numFmtId="0" fontId="17" fillId="0" borderId="0" xfId="0" applyFont="1"/>
    <xf numFmtId="0" fontId="17" fillId="0" borderId="71" xfId="0" applyFont="1" applyBorder="1"/>
    <xf numFmtId="0" fontId="17" fillId="2" borderId="65" xfId="3" applyFont="1" applyFill="1" applyBorder="1" applyAlignment="1" applyProtection="1">
      <alignment horizontal="center" vertical="center"/>
      <protection hidden="1"/>
    </xf>
    <xf numFmtId="0" fontId="19" fillId="0" borderId="5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22" fillId="4" borderId="46" xfId="7" applyFont="1" applyFill="1" applyBorder="1" applyAlignment="1" applyProtection="1">
      <alignment horizontal="left" vertical="center" wrapText="1"/>
      <protection hidden="1"/>
    </xf>
    <xf numFmtId="0" fontId="22" fillId="4" borderId="71" xfId="7" applyFont="1" applyFill="1" applyBorder="1" applyAlignment="1" applyProtection="1">
      <alignment horizontal="left" vertical="center" wrapText="1"/>
      <protection hidden="1"/>
    </xf>
    <xf numFmtId="0" fontId="39" fillId="2" borderId="0" xfId="3" applyFont="1" applyFill="1" applyAlignment="1" applyProtection="1">
      <alignment horizontal="center"/>
      <protection hidden="1"/>
    </xf>
    <xf numFmtId="0" fontId="22" fillId="2" borderId="55" xfId="7" applyFont="1" applyFill="1" applyBorder="1" applyAlignment="1" applyProtection="1">
      <alignment horizontal="center" vertical="center" wrapText="1"/>
      <protection hidden="1"/>
    </xf>
    <xf numFmtId="0" fontId="22" fillId="2" borderId="60" xfId="7" applyFont="1" applyFill="1" applyBorder="1" applyAlignment="1" applyProtection="1">
      <alignment horizontal="center" vertical="center" wrapText="1"/>
      <protection hidden="1"/>
    </xf>
    <xf numFmtId="0" fontId="22" fillId="2" borderId="56" xfId="7" applyFont="1" applyFill="1" applyBorder="1" applyAlignment="1" applyProtection="1">
      <alignment horizontal="center" vertical="center"/>
      <protection hidden="1"/>
    </xf>
    <xf numFmtId="0" fontId="22" fillId="2" borderId="50" xfId="7" applyFont="1" applyFill="1" applyBorder="1" applyAlignment="1" applyProtection="1">
      <alignment horizontal="center" vertical="center"/>
      <protection hidden="1"/>
    </xf>
    <xf numFmtId="0" fontId="22" fillId="2" borderId="61" xfId="7" applyFont="1" applyFill="1" applyBorder="1" applyAlignment="1" applyProtection="1">
      <alignment horizontal="center" vertical="center"/>
      <protection hidden="1"/>
    </xf>
    <xf numFmtId="0" fontId="22" fillId="2" borderId="63" xfId="7" applyFont="1" applyFill="1" applyBorder="1" applyAlignment="1" applyProtection="1">
      <alignment horizontal="center" vertical="center"/>
      <protection hidden="1"/>
    </xf>
    <xf numFmtId="0" fontId="22" fillId="2" borderId="58" xfId="7" applyFont="1" applyFill="1" applyBorder="1" applyAlignment="1" applyProtection="1">
      <alignment horizontal="center" vertical="center" wrapText="1"/>
      <protection hidden="1"/>
    </xf>
    <xf numFmtId="0" fontId="22" fillId="2" borderId="11" xfId="7" applyFont="1" applyFill="1" applyBorder="1" applyAlignment="1" applyProtection="1">
      <alignment horizontal="center" vertical="center" wrapText="1"/>
      <protection hidden="1"/>
    </xf>
    <xf numFmtId="0" fontId="22" fillId="2" borderId="59" xfId="7" applyFont="1" applyFill="1" applyBorder="1" applyAlignment="1" applyProtection="1">
      <alignment horizontal="center" vertical="center" wrapText="1"/>
      <protection hidden="1"/>
    </xf>
    <xf numFmtId="0" fontId="22" fillId="2" borderId="64" xfId="7" applyFont="1" applyFill="1" applyBorder="1" applyAlignment="1" applyProtection="1">
      <alignment horizontal="center" vertical="center" wrapText="1"/>
      <protection hidden="1"/>
    </xf>
    <xf numFmtId="0" fontId="19" fillId="4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15">
    <cellStyle name="Ezres" xfId="1" builtinId="3"/>
    <cellStyle name="Ezres 2" xfId="14" xr:uid="{00000000-0005-0000-0000-000001000000}"/>
    <cellStyle name="Normál" xfId="0" builtinId="0"/>
    <cellStyle name="Normál 16" xfId="13" xr:uid="{00000000-0005-0000-0000-000003000000}"/>
    <cellStyle name="Normál 2" xfId="11" xr:uid="{00000000-0005-0000-0000-000004000000}"/>
    <cellStyle name="Normál 2 2 2" xfId="2" xr:uid="{00000000-0005-0000-0000-000005000000}"/>
    <cellStyle name="Normál 2 2 2 2" xfId="6" xr:uid="{00000000-0005-0000-0000-000006000000}"/>
    <cellStyle name="Normál 2 2 2 2 2" xfId="5" xr:uid="{00000000-0005-0000-0000-000007000000}"/>
    <cellStyle name="Normál 2 2 2 2 3" xfId="12" xr:uid="{00000000-0005-0000-0000-000008000000}"/>
    <cellStyle name="Normál 5 2" xfId="4" xr:uid="{00000000-0005-0000-0000-000009000000}"/>
    <cellStyle name="Normál 7" xfId="8" xr:uid="{00000000-0005-0000-0000-00000A000000}"/>
    <cellStyle name="Normál_EREDM" xfId="7" xr:uid="{00000000-0005-0000-0000-00000B000000}"/>
    <cellStyle name="Normál_MERF_950" xfId="3" xr:uid="{00000000-0005-0000-0000-00000C000000}"/>
    <cellStyle name="Százalék" xfId="10" builtinId="5"/>
    <cellStyle name="Százalék 2" xfId="9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72</xdr:row>
      <xdr:rowOff>0</xdr:rowOff>
    </xdr:from>
    <xdr:to>
      <xdr:col>8</xdr:col>
      <xdr:colOff>0</xdr:colOff>
      <xdr:row>72</xdr:row>
      <xdr:rowOff>0</xdr:rowOff>
    </xdr:to>
    <xdr:sp macro="" textlink="">
      <xdr:nvSpPr>
        <xdr:cNvPr id="2" name="Szöveg 2">
          <a:extLst>
            <a:ext uri="{FF2B5EF4-FFF2-40B4-BE49-F238E27FC236}">
              <a16:creationId xmlns:a16="http://schemas.microsoft.com/office/drawing/2014/main" id="{4AAFC31A-0C08-4A51-A31E-667D87F305A7}"/>
            </a:ext>
          </a:extLst>
        </xdr:cNvPr>
        <xdr:cNvSpPr txBox="1">
          <a:spLocks noChangeArrowheads="1"/>
        </xdr:cNvSpPr>
      </xdr:nvSpPr>
      <xdr:spPr bwMode="auto">
        <a:xfrm>
          <a:off x="4876800" y="12125325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6</xdr:col>
      <xdr:colOff>0</xdr:colOff>
      <xdr:row>137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3" name="Szöveg 2">
          <a:extLst>
            <a:ext uri="{FF2B5EF4-FFF2-40B4-BE49-F238E27FC236}">
              <a16:creationId xmlns:a16="http://schemas.microsoft.com/office/drawing/2014/main" id="{4FBD17E9-98D6-4B7E-88FB-310204C7784A}"/>
            </a:ext>
          </a:extLst>
        </xdr:cNvPr>
        <xdr:cNvSpPr txBox="1">
          <a:spLocks noChangeArrowheads="1"/>
        </xdr:cNvSpPr>
      </xdr:nvSpPr>
      <xdr:spPr bwMode="auto">
        <a:xfrm>
          <a:off x="48768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180975</xdr:colOff>
      <xdr:row>2</xdr:row>
      <xdr:rowOff>152400</xdr:rowOff>
    </xdr:to>
    <xdr:pic>
      <xdr:nvPicPr>
        <xdr:cNvPr id="4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3134586C-E032-4B22-8E93-C08181CF3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 macro="" textlink="">
      <xdr:nvSpPr>
        <xdr:cNvPr id="5" name="Szöveg 2">
          <a:extLst>
            <a:ext uri="{FF2B5EF4-FFF2-40B4-BE49-F238E27FC236}">
              <a16:creationId xmlns:a16="http://schemas.microsoft.com/office/drawing/2014/main" id="{5BD01572-8E3E-4ACD-80ED-41E64A2475D1}"/>
            </a:ext>
          </a:extLst>
        </xdr:cNvPr>
        <xdr:cNvSpPr txBox="1">
          <a:spLocks noChangeArrowheads="1"/>
        </xdr:cNvSpPr>
      </xdr:nvSpPr>
      <xdr:spPr bwMode="auto">
        <a:xfrm>
          <a:off x="3962400" y="12125325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6" name="Szöveg 2">
          <a:extLst>
            <a:ext uri="{FF2B5EF4-FFF2-40B4-BE49-F238E27FC236}">
              <a16:creationId xmlns:a16="http://schemas.microsoft.com/office/drawing/2014/main" id="{D2782E24-C763-4C7A-A4EE-7DB3AE2D1FC6}"/>
            </a:ext>
          </a:extLst>
        </xdr:cNvPr>
        <xdr:cNvSpPr txBox="1">
          <a:spLocks noChangeArrowheads="1"/>
        </xdr:cNvSpPr>
      </xdr:nvSpPr>
      <xdr:spPr bwMode="auto">
        <a:xfrm>
          <a:off x="39624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6</xdr:col>
      <xdr:colOff>0</xdr:colOff>
      <xdr:row>137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7" name="Szöveg 2">
          <a:extLst>
            <a:ext uri="{FF2B5EF4-FFF2-40B4-BE49-F238E27FC236}">
              <a16:creationId xmlns:a16="http://schemas.microsoft.com/office/drawing/2014/main" id="{62C263D4-2BDD-419A-88CF-14F0C94F88F2}"/>
            </a:ext>
          </a:extLst>
        </xdr:cNvPr>
        <xdr:cNvSpPr txBox="1">
          <a:spLocks noChangeArrowheads="1"/>
        </xdr:cNvSpPr>
      </xdr:nvSpPr>
      <xdr:spPr bwMode="auto">
        <a:xfrm>
          <a:off x="48768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0</xdr:col>
      <xdr:colOff>0</xdr:colOff>
      <xdr:row>74</xdr:row>
      <xdr:rowOff>123825</xdr:rowOff>
    </xdr:from>
    <xdr:to>
      <xdr:col>4</xdr:col>
      <xdr:colOff>180975</xdr:colOff>
      <xdr:row>77</xdr:row>
      <xdr:rowOff>28575</xdr:rowOff>
    </xdr:to>
    <xdr:pic>
      <xdr:nvPicPr>
        <xdr:cNvPr id="8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AA83989C-3E3D-415D-AA8D-E53E4F92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11175"/>
          <a:ext cx="2362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180975</xdr:colOff>
      <xdr:row>2</xdr:row>
      <xdr:rowOff>152400</xdr:rowOff>
    </xdr:to>
    <xdr:pic>
      <xdr:nvPicPr>
        <xdr:cNvPr id="9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DBAB8F88-1717-4CFB-A567-62328AE9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 macro="" textlink="">
      <xdr:nvSpPr>
        <xdr:cNvPr id="10" name="Szöveg 2">
          <a:extLst>
            <a:ext uri="{FF2B5EF4-FFF2-40B4-BE49-F238E27FC236}">
              <a16:creationId xmlns:a16="http://schemas.microsoft.com/office/drawing/2014/main" id="{D8539A9C-1A5E-4EA4-B309-5DFA8669F343}"/>
            </a:ext>
          </a:extLst>
        </xdr:cNvPr>
        <xdr:cNvSpPr txBox="1">
          <a:spLocks noChangeArrowheads="1"/>
        </xdr:cNvSpPr>
      </xdr:nvSpPr>
      <xdr:spPr bwMode="auto">
        <a:xfrm>
          <a:off x="3962400" y="12125325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11" name="Szöveg 2">
          <a:extLst>
            <a:ext uri="{FF2B5EF4-FFF2-40B4-BE49-F238E27FC236}">
              <a16:creationId xmlns:a16="http://schemas.microsoft.com/office/drawing/2014/main" id="{349457DE-F5E8-489E-937A-4A5A87D410AC}"/>
            </a:ext>
          </a:extLst>
        </xdr:cNvPr>
        <xdr:cNvSpPr txBox="1">
          <a:spLocks noChangeArrowheads="1"/>
        </xdr:cNvSpPr>
      </xdr:nvSpPr>
      <xdr:spPr bwMode="auto">
        <a:xfrm>
          <a:off x="39624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6</xdr:col>
      <xdr:colOff>0</xdr:colOff>
      <xdr:row>72</xdr:row>
      <xdr:rowOff>0</xdr:rowOff>
    </xdr:from>
    <xdr:to>
      <xdr:col>8</xdr:col>
      <xdr:colOff>0</xdr:colOff>
      <xdr:row>72</xdr:row>
      <xdr:rowOff>0</xdr:rowOff>
    </xdr:to>
    <xdr:sp macro="" textlink="">
      <xdr:nvSpPr>
        <xdr:cNvPr id="12" name="Szöveg 2">
          <a:extLst>
            <a:ext uri="{FF2B5EF4-FFF2-40B4-BE49-F238E27FC236}">
              <a16:creationId xmlns:a16="http://schemas.microsoft.com/office/drawing/2014/main" id="{741E3C6D-73D8-495C-AF88-DF0C9B16296F}"/>
            </a:ext>
          </a:extLst>
        </xdr:cNvPr>
        <xdr:cNvSpPr txBox="1">
          <a:spLocks noChangeArrowheads="1"/>
        </xdr:cNvSpPr>
      </xdr:nvSpPr>
      <xdr:spPr bwMode="auto">
        <a:xfrm>
          <a:off x="4876800" y="12125325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6</xdr:col>
      <xdr:colOff>0</xdr:colOff>
      <xdr:row>137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13" name="Szöveg 2">
          <a:extLst>
            <a:ext uri="{FF2B5EF4-FFF2-40B4-BE49-F238E27FC236}">
              <a16:creationId xmlns:a16="http://schemas.microsoft.com/office/drawing/2014/main" id="{9983C7F5-F360-453A-9674-89A72F81EDDA}"/>
            </a:ext>
          </a:extLst>
        </xdr:cNvPr>
        <xdr:cNvSpPr txBox="1">
          <a:spLocks noChangeArrowheads="1"/>
        </xdr:cNvSpPr>
      </xdr:nvSpPr>
      <xdr:spPr bwMode="auto">
        <a:xfrm>
          <a:off x="48768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142875</xdr:colOff>
      <xdr:row>2</xdr:row>
      <xdr:rowOff>123825</xdr:rowOff>
    </xdr:to>
    <xdr:pic>
      <xdr:nvPicPr>
        <xdr:cNvPr id="14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0EED078E-7AB9-476F-BD67-FE084A67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 macro="" textlink="">
      <xdr:nvSpPr>
        <xdr:cNvPr id="15" name="Szöveg 2">
          <a:extLst>
            <a:ext uri="{FF2B5EF4-FFF2-40B4-BE49-F238E27FC236}">
              <a16:creationId xmlns:a16="http://schemas.microsoft.com/office/drawing/2014/main" id="{B351E4AD-B62E-4D64-9CB7-9666E02CB35E}"/>
            </a:ext>
          </a:extLst>
        </xdr:cNvPr>
        <xdr:cNvSpPr txBox="1">
          <a:spLocks noChangeArrowheads="1"/>
        </xdr:cNvSpPr>
      </xdr:nvSpPr>
      <xdr:spPr bwMode="auto">
        <a:xfrm>
          <a:off x="3962400" y="12125325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16" name="Szöveg 2">
          <a:extLst>
            <a:ext uri="{FF2B5EF4-FFF2-40B4-BE49-F238E27FC236}">
              <a16:creationId xmlns:a16="http://schemas.microsoft.com/office/drawing/2014/main" id="{741B8223-521C-44A2-94A3-5A542F245E3C}"/>
            </a:ext>
          </a:extLst>
        </xdr:cNvPr>
        <xdr:cNvSpPr txBox="1">
          <a:spLocks noChangeArrowheads="1"/>
        </xdr:cNvSpPr>
      </xdr:nvSpPr>
      <xdr:spPr bwMode="auto">
        <a:xfrm>
          <a:off x="39624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6</xdr:col>
      <xdr:colOff>0</xdr:colOff>
      <xdr:row>137</xdr:row>
      <xdr:rowOff>0</xdr:rowOff>
    </xdr:from>
    <xdr:to>
      <xdr:col>8</xdr:col>
      <xdr:colOff>0</xdr:colOff>
      <xdr:row>137</xdr:row>
      <xdr:rowOff>0</xdr:rowOff>
    </xdr:to>
    <xdr:sp macro="" textlink="">
      <xdr:nvSpPr>
        <xdr:cNvPr id="17" name="Szöveg 2">
          <a:extLst>
            <a:ext uri="{FF2B5EF4-FFF2-40B4-BE49-F238E27FC236}">
              <a16:creationId xmlns:a16="http://schemas.microsoft.com/office/drawing/2014/main" id="{A7E561F8-16B8-43E3-BE9C-C268D9DD37B7}"/>
            </a:ext>
          </a:extLst>
        </xdr:cNvPr>
        <xdr:cNvSpPr txBox="1">
          <a:spLocks noChangeArrowheads="1"/>
        </xdr:cNvSpPr>
      </xdr:nvSpPr>
      <xdr:spPr bwMode="auto">
        <a:xfrm>
          <a:off x="48768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  <xdr:twoCellAnchor>
    <xdr:from>
      <xdr:col>0</xdr:col>
      <xdr:colOff>0</xdr:colOff>
      <xdr:row>74</xdr:row>
      <xdr:rowOff>95250</xdr:rowOff>
    </xdr:from>
    <xdr:to>
      <xdr:col>4</xdr:col>
      <xdr:colOff>142875</xdr:colOff>
      <xdr:row>77</xdr:row>
      <xdr:rowOff>19050</xdr:rowOff>
    </xdr:to>
    <xdr:pic>
      <xdr:nvPicPr>
        <xdr:cNvPr id="18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9A8B14F3-6027-4743-BB79-139705B7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23241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142875</xdr:colOff>
      <xdr:row>2</xdr:row>
      <xdr:rowOff>123825</xdr:rowOff>
    </xdr:to>
    <xdr:pic>
      <xdr:nvPicPr>
        <xdr:cNvPr id="19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995EA5E1-00FF-4A42-B105-E9C31CB1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7</xdr:col>
      <xdr:colOff>0</xdr:colOff>
      <xdr:row>137</xdr:row>
      <xdr:rowOff>0</xdr:rowOff>
    </xdr:to>
    <xdr:sp macro="" textlink="">
      <xdr:nvSpPr>
        <xdr:cNvPr id="20" name="Szöveg 2">
          <a:extLst>
            <a:ext uri="{FF2B5EF4-FFF2-40B4-BE49-F238E27FC236}">
              <a16:creationId xmlns:a16="http://schemas.microsoft.com/office/drawing/2014/main" id="{68775E18-7E85-4859-8A8D-F41C124B2A21}"/>
            </a:ext>
          </a:extLst>
        </xdr:cNvPr>
        <xdr:cNvSpPr txBox="1">
          <a:spLocks noChangeArrowheads="1"/>
        </xdr:cNvSpPr>
      </xdr:nvSpPr>
      <xdr:spPr bwMode="auto">
        <a:xfrm>
          <a:off x="3962400" y="25355550"/>
          <a:ext cx="1828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Rácz Géza</a:t>
          </a:r>
        </a:p>
        <a:p>
          <a:pPr algn="ctr" rtl="0">
            <a:defRPr sz="1000"/>
          </a:pPr>
          <a:r>
            <a:rPr lang="hu-HU" sz="1000" b="0" i="0" strike="noStrike">
              <a:solidFill>
                <a:srgbClr val="000000"/>
              </a:solidFill>
              <a:latin typeface="Arial CE"/>
            </a:rPr>
            <a:t>ügyvezető igazgató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352425</xdr:colOff>
      <xdr:row>2</xdr:row>
      <xdr:rowOff>142875</xdr:rowOff>
    </xdr:to>
    <xdr:pic>
      <xdr:nvPicPr>
        <xdr:cNvPr id="2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C756DF81-CA73-4710-93B1-A9BF953B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2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285750</xdr:colOff>
      <xdr:row>2</xdr:row>
      <xdr:rowOff>114300</xdr:rowOff>
    </xdr:to>
    <xdr:pic>
      <xdr:nvPicPr>
        <xdr:cNvPr id="3" name="Kép 1" descr="C:\Documents and Settings\User\Dokumentumok\TITKÁRSÁG\Céges\Logók\logo_új\TERMOSTAR logó 1.jpg">
          <a:extLst>
            <a:ext uri="{FF2B5EF4-FFF2-40B4-BE49-F238E27FC236}">
              <a16:creationId xmlns:a16="http://schemas.microsoft.com/office/drawing/2014/main" id="{37830BA1-EBDE-43AE-BC86-48A38D1E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SZ&#193;MOL&#211;\Besz&#225;mol&#243;%202022\TERMOSTAR\Besz&#225;mol&#243;%202022\&#220;zleti%20jelent&#233;s\&#220;.jel.t&#225;bl&#225;i%202022(param&#233;terezet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érleg 2022. év"/>
      <sheetName val="Eredmény kimutatás 2022. év"/>
      <sheetName val="ÜT_2022.év"/>
      <sheetName val="Költségek megoszlása 2022."/>
      <sheetName val="Fejl-ek,beru-k finansz. 2022."/>
      <sheetName val="Beruházás 2022. "/>
      <sheetName val="Beruh.eszk.csop.2022."/>
      <sheetName val="Karbantartás 2022."/>
      <sheetName val="InfoCenter XL Cache"/>
      <sheetName val="392 -2021"/>
      <sheetName val="392 - 2022"/>
      <sheetName val="482 - 2022"/>
      <sheetName val="481- 2022"/>
      <sheetName val="481- 2021"/>
    </sheetNames>
    <sheetDataSet>
      <sheetData sheetId="0" refreshError="1"/>
      <sheetData sheetId="1" refreshError="1">
        <row r="33">
          <cell r="D33">
            <v>648611</v>
          </cell>
          <cell r="F33">
            <v>784213</v>
          </cell>
        </row>
        <row r="34">
          <cell r="D34">
            <v>48920</v>
          </cell>
          <cell r="F34">
            <v>52986</v>
          </cell>
        </row>
        <row r="35">
          <cell r="D35">
            <v>115420</v>
          </cell>
          <cell r="F35">
            <v>115685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00"/>
  <sheetViews>
    <sheetView tabSelected="1" zoomScale="80" zoomScaleNormal="80" zoomScaleSheetLayoutView="70" workbookViewId="0">
      <selection activeCell="F129" sqref="F129"/>
    </sheetView>
  </sheetViews>
  <sheetFormatPr defaultRowHeight="12.75" x14ac:dyDescent="0.2"/>
  <cols>
    <col min="1" max="1" width="18.5703125" style="23" customWidth="1"/>
    <col min="2" max="2" width="49.140625" style="2" customWidth="1"/>
    <col min="3" max="3" width="32" style="2" customWidth="1"/>
    <col min="4" max="4" width="18.85546875" style="3" customWidth="1"/>
    <col min="5" max="5" width="16.7109375" style="3" customWidth="1"/>
    <col min="6" max="6" width="19.5703125" style="118" customWidth="1"/>
    <col min="7" max="7" width="30.7109375" style="3" customWidth="1"/>
    <col min="8" max="8" width="20.140625" style="4" customWidth="1"/>
    <col min="9" max="9" width="14.28515625" style="2" customWidth="1"/>
    <col min="10" max="10" width="17.5703125" style="2" customWidth="1"/>
    <col min="11" max="11" width="6.140625" style="2" customWidth="1"/>
    <col min="12" max="12" width="14.28515625" style="2" customWidth="1"/>
    <col min="13" max="13" width="17.5703125" style="2" customWidth="1"/>
    <col min="14" max="14" width="13.5703125" style="2" bestFit="1" customWidth="1"/>
    <col min="15" max="256" width="9.140625" style="2"/>
    <col min="257" max="257" width="18.5703125" style="2" customWidth="1"/>
    <col min="258" max="258" width="49.140625" style="2" customWidth="1"/>
    <col min="259" max="259" width="32" style="2" customWidth="1"/>
    <col min="260" max="260" width="18.85546875" style="2" customWidth="1"/>
    <col min="261" max="263" width="13.28515625" style="2" customWidth="1"/>
    <col min="264" max="264" width="16.85546875" style="2" bestFit="1" customWidth="1"/>
    <col min="265" max="265" width="10.7109375" style="2" customWidth="1"/>
    <col min="266" max="266" width="17.5703125" style="2" customWidth="1"/>
    <col min="267" max="267" width="12.42578125" style="2" customWidth="1"/>
    <col min="268" max="512" width="9.140625" style="2"/>
    <col min="513" max="513" width="18.5703125" style="2" customWidth="1"/>
    <col min="514" max="514" width="49.140625" style="2" customWidth="1"/>
    <col min="515" max="515" width="32" style="2" customWidth="1"/>
    <col min="516" max="516" width="18.85546875" style="2" customWidth="1"/>
    <col min="517" max="519" width="13.28515625" style="2" customWidth="1"/>
    <col min="520" max="520" width="16.85546875" style="2" bestFit="1" customWidth="1"/>
    <col min="521" max="521" width="10.7109375" style="2" customWidth="1"/>
    <col min="522" max="522" width="17.5703125" style="2" customWidth="1"/>
    <col min="523" max="523" width="12.42578125" style="2" customWidth="1"/>
    <col min="524" max="768" width="9.140625" style="2"/>
    <col min="769" max="769" width="18.5703125" style="2" customWidth="1"/>
    <col min="770" max="770" width="49.140625" style="2" customWidth="1"/>
    <col min="771" max="771" width="32" style="2" customWidth="1"/>
    <col min="772" max="772" width="18.85546875" style="2" customWidth="1"/>
    <col min="773" max="775" width="13.28515625" style="2" customWidth="1"/>
    <col min="776" max="776" width="16.85546875" style="2" bestFit="1" customWidth="1"/>
    <col min="777" max="777" width="10.7109375" style="2" customWidth="1"/>
    <col min="778" max="778" width="17.5703125" style="2" customWidth="1"/>
    <col min="779" max="779" width="12.42578125" style="2" customWidth="1"/>
    <col min="780" max="1024" width="9.140625" style="2"/>
    <col min="1025" max="1025" width="18.5703125" style="2" customWidth="1"/>
    <col min="1026" max="1026" width="49.140625" style="2" customWidth="1"/>
    <col min="1027" max="1027" width="32" style="2" customWidth="1"/>
    <col min="1028" max="1028" width="18.85546875" style="2" customWidth="1"/>
    <col min="1029" max="1031" width="13.28515625" style="2" customWidth="1"/>
    <col min="1032" max="1032" width="16.85546875" style="2" bestFit="1" customWidth="1"/>
    <col min="1033" max="1033" width="10.7109375" style="2" customWidth="1"/>
    <col min="1034" max="1034" width="17.5703125" style="2" customWidth="1"/>
    <col min="1035" max="1035" width="12.42578125" style="2" customWidth="1"/>
    <col min="1036" max="1280" width="9.140625" style="2"/>
    <col min="1281" max="1281" width="18.5703125" style="2" customWidth="1"/>
    <col min="1282" max="1282" width="49.140625" style="2" customWidth="1"/>
    <col min="1283" max="1283" width="32" style="2" customWidth="1"/>
    <col min="1284" max="1284" width="18.85546875" style="2" customWidth="1"/>
    <col min="1285" max="1287" width="13.28515625" style="2" customWidth="1"/>
    <col min="1288" max="1288" width="16.85546875" style="2" bestFit="1" customWidth="1"/>
    <col min="1289" max="1289" width="10.7109375" style="2" customWidth="1"/>
    <col min="1290" max="1290" width="17.5703125" style="2" customWidth="1"/>
    <col min="1291" max="1291" width="12.42578125" style="2" customWidth="1"/>
    <col min="1292" max="1536" width="9.140625" style="2"/>
    <col min="1537" max="1537" width="18.5703125" style="2" customWidth="1"/>
    <col min="1538" max="1538" width="49.140625" style="2" customWidth="1"/>
    <col min="1539" max="1539" width="32" style="2" customWidth="1"/>
    <col min="1540" max="1540" width="18.85546875" style="2" customWidth="1"/>
    <col min="1541" max="1543" width="13.28515625" style="2" customWidth="1"/>
    <col min="1544" max="1544" width="16.85546875" style="2" bestFit="1" customWidth="1"/>
    <col min="1545" max="1545" width="10.7109375" style="2" customWidth="1"/>
    <col min="1546" max="1546" width="17.5703125" style="2" customWidth="1"/>
    <col min="1547" max="1547" width="12.42578125" style="2" customWidth="1"/>
    <col min="1548" max="1792" width="9.140625" style="2"/>
    <col min="1793" max="1793" width="18.5703125" style="2" customWidth="1"/>
    <col min="1794" max="1794" width="49.140625" style="2" customWidth="1"/>
    <col min="1795" max="1795" width="32" style="2" customWidth="1"/>
    <col min="1796" max="1796" width="18.85546875" style="2" customWidth="1"/>
    <col min="1797" max="1799" width="13.28515625" style="2" customWidth="1"/>
    <col min="1800" max="1800" width="16.85546875" style="2" bestFit="1" customWidth="1"/>
    <col min="1801" max="1801" width="10.7109375" style="2" customWidth="1"/>
    <col min="1802" max="1802" width="17.5703125" style="2" customWidth="1"/>
    <col min="1803" max="1803" width="12.42578125" style="2" customWidth="1"/>
    <col min="1804" max="2048" width="9.140625" style="2"/>
    <col min="2049" max="2049" width="18.5703125" style="2" customWidth="1"/>
    <col min="2050" max="2050" width="49.140625" style="2" customWidth="1"/>
    <col min="2051" max="2051" width="32" style="2" customWidth="1"/>
    <col min="2052" max="2052" width="18.85546875" style="2" customWidth="1"/>
    <col min="2053" max="2055" width="13.28515625" style="2" customWidth="1"/>
    <col min="2056" max="2056" width="16.85546875" style="2" bestFit="1" customWidth="1"/>
    <col min="2057" max="2057" width="10.7109375" style="2" customWidth="1"/>
    <col min="2058" max="2058" width="17.5703125" style="2" customWidth="1"/>
    <col min="2059" max="2059" width="12.42578125" style="2" customWidth="1"/>
    <col min="2060" max="2304" width="9.140625" style="2"/>
    <col min="2305" max="2305" width="18.5703125" style="2" customWidth="1"/>
    <col min="2306" max="2306" width="49.140625" style="2" customWidth="1"/>
    <col min="2307" max="2307" width="32" style="2" customWidth="1"/>
    <col min="2308" max="2308" width="18.85546875" style="2" customWidth="1"/>
    <col min="2309" max="2311" width="13.28515625" style="2" customWidth="1"/>
    <col min="2312" max="2312" width="16.85546875" style="2" bestFit="1" customWidth="1"/>
    <col min="2313" max="2313" width="10.7109375" style="2" customWidth="1"/>
    <col min="2314" max="2314" width="17.5703125" style="2" customWidth="1"/>
    <col min="2315" max="2315" width="12.42578125" style="2" customWidth="1"/>
    <col min="2316" max="2560" width="9.140625" style="2"/>
    <col min="2561" max="2561" width="18.5703125" style="2" customWidth="1"/>
    <col min="2562" max="2562" width="49.140625" style="2" customWidth="1"/>
    <col min="2563" max="2563" width="32" style="2" customWidth="1"/>
    <col min="2564" max="2564" width="18.85546875" style="2" customWidth="1"/>
    <col min="2565" max="2567" width="13.28515625" style="2" customWidth="1"/>
    <col min="2568" max="2568" width="16.85546875" style="2" bestFit="1" customWidth="1"/>
    <col min="2569" max="2569" width="10.7109375" style="2" customWidth="1"/>
    <col min="2570" max="2570" width="17.5703125" style="2" customWidth="1"/>
    <col min="2571" max="2571" width="12.42578125" style="2" customWidth="1"/>
    <col min="2572" max="2816" width="9.140625" style="2"/>
    <col min="2817" max="2817" width="18.5703125" style="2" customWidth="1"/>
    <col min="2818" max="2818" width="49.140625" style="2" customWidth="1"/>
    <col min="2819" max="2819" width="32" style="2" customWidth="1"/>
    <col min="2820" max="2820" width="18.85546875" style="2" customWidth="1"/>
    <col min="2821" max="2823" width="13.28515625" style="2" customWidth="1"/>
    <col min="2824" max="2824" width="16.85546875" style="2" bestFit="1" customWidth="1"/>
    <col min="2825" max="2825" width="10.7109375" style="2" customWidth="1"/>
    <col min="2826" max="2826" width="17.5703125" style="2" customWidth="1"/>
    <col min="2827" max="2827" width="12.42578125" style="2" customWidth="1"/>
    <col min="2828" max="3072" width="9.140625" style="2"/>
    <col min="3073" max="3073" width="18.5703125" style="2" customWidth="1"/>
    <col min="3074" max="3074" width="49.140625" style="2" customWidth="1"/>
    <col min="3075" max="3075" width="32" style="2" customWidth="1"/>
    <col min="3076" max="3076" width="18.85546875" style="2" customWidth="1"/>
    <col min="3077" max="3079" width="13.28515625" style="2" customWidth="1"/>
    <col min="3080" max="3080" width="16.85546875" style="2" bestFit="1" customWidth="1"/>
    <col min="3081" max="3081" width="10.7109375" style="2" customWidth="1"/>
    <col min="3082" max="3082" width="17.5703125" style="2" customWidth="1"/>
    <col min="3083" max="3083" width="12.42578125" style="2" customWidth="1"/>
    <col min="3084" max="3328" width="9.140625" style="2"/>
    <col min="3329" max="3329" width="18.5703125" style="2" customWidth="1"/>
    <col min="3330" max="3330" width="49.140625" style="2" customWidth="1"/>
    <col min="3331" max="3331" width="32" style="2" customWidth="1"/>
    <col min="3332" max="3332" width="18.85546875" style="2" customWidth="1"/>
    <col min="3333" max="3335" width="13.28515625" style="2" customWidth="1"/>
    <col min="3336" max="3336" width="16.85546875" style="2" bestFit="1" customWidth="1"/>
    <col min="3337" max="3337" width="10.7109375" style="2" customWidth="1"/>
    <col min="3338" max="3338" width="17.5703125" style="2" customWidth="1"/>
    <col min="3339" max="3339" width="12.42578125" style="2" customWidth="1"/>
    <col min="3340" max="3584" width="9.140625" style="2"/>
    <col min="3585" max="3585" width="18.5703125" style="2" customWidth="1"/>
    <col min="3586" max="3586" width="49.140625" style="2" customWidth="1"/>
    <col min="3587" max="3587" width="32" style="2" customWidth="1"/>
    <col min="3588" max="3588" width="18.85546875" style="2" customWidth="1"/>
    <col min="3589" max="3591" width="13.28515625" style="2" customWidth="1"/>
    <col min="3592" max="3592" width="16.85546875" style="2" bestFit="1" customWidth="1"/>
    <col min="3593" max="3593" width="10.7109375" style="2" customWidth="1"/>
    <col min="3594" max="3594" width="17.5703125" style="2" customWidth="1"/>
    <col min="3595" max="3595" width="12.42578125" style="2" customWidth="1"/>
    <col min="3596" max="3840" width="9.140625" style="2"/>
    <col min="3841" max="3841" width="18.5703125" style="2" customWidth="1"/>
    <col min="3842" max="3842" width="49.140625" style="2" customWidth="1"/>
    <col min="3843" max="3843" width="32" style="2" customWidth="1"/>
    <col min="3844" max="3844" width="18.85546875" style="2" customWidth="1"/>
    <col min="3845" max="3847" width="13.28515625" style="2" customWidth="1"/>
    <col min="3848" max="3848" width="16.85546875" style="2" bestFit="1" customWidth="1"/>
    <col min="3849" max="3849" width="10.7109375" style="2" customWidth="1"/>
    <col min="3850" max="3850" width="17.5703125" style="2" customWidth="1"/>
    <col min="3851" max="3851" width="12.42578125" style="2" customWidth="1"/>
    <col min="3852" max="4096" width="9.140625" style="2"/>
    <col min="4097" max="4097" width="18.5703125" style="2" customWidth="1"/>
    <col min="4098" max="4098" width="49.140625" style="2" customWidth="1"/>
    <col min="4099" max="4099" width="32" style="2" customWidth="1"/>
    <col min="4100" max="4100" width="18.85546875" style="2" customWidth="1"/>
    <col min="4101" max="4103" width="13.28515625" style="2" customWidth="1"/>
    <col min="4104" max="4104" width="16.85546875" style="2" bestFit="1" customWidth="1"/>
    <col min="4105" max="4105" width="10.7109375" style="2" customWidth="1"/>
    <col min="4106" max="4106" width="17.5703125" style="2" customWidth="1"/>
    <col min="4107" max="4107" width="12.42578125" style="2" customWidth="1"/>
    <col min="4108" max="4352" width="9.140625" style="2"/>
    <col min="4353" max="4353" width="18.5703125" style="2" customWidth="1"/>
    <col min="4354" max="4354" width="49.140625" style="2" customWidth="1"/>
    <col min="4355" max="4355" width="32" style="2" customWidth="1"/>
    <col min="4356" max="4356" width="18.85546875" style="2" customWidth="1"/>
    <col min="4357" max="4359" width="13.28515625" style="2" customWidth="1"/>
    <col min="4360" max="4360" width="16.85546875" style="2" bestFit="1" customWidth="1"/>
    <col min="4361" max="4361" width="10.7109375" style="2" customWidth="1"/>
    <col min="4362" max="4362" width="17.5703125" style="2" customWidth="1"/>
    <col min="4363" max="4363" width="12.42578125" style="2" customWidth="1"/>
    <col min="4364" max="4608" width="9.140625" style="2"/>
    <col min="4609" max="4609" width="18.5703125" style="2" customWidth="1"/>
    <col min="4610" max="4610" width="49.140625" style="2" customWidth="1"/>
    <col min="4611" max="4611" width="32" style="2" customWidth="1"/>
    <col min="4612" max="4612" width="18.85546875" style="2" customWidth="1"/>
    <col min="4613" max="4615" width="13.28515625" style="2" customWidth="1"/>
    <col min="4616" max="4616" width="16.85546875" style="2" bestFit="1" customWidth="1"/>
    <col min="4617" max="4617" width="10.7109375" style="2" customWidth="1"/>
    <col min="4618" max="4618" width="17.5703125" style="2" customWidth="1"/>
    <col min="4619" max="4619" width="12.42578125" style="2" customWidth="1"/>
    <col min="4620" max="4864" width="9.140625" style="2"/>
    <col min="4865" max="4865" width="18.5703125" style="2" customWidth="1"/>
    <col min="4866" max="4866" width="49.140625" style="2" customWidth="1"/>
    <col min="4867" max="4867" width="32" style="2" customWidth="1"/>
    <col min="4868" max="4868" width="18.85546875" style="2" customWidth="1"/>
    <col min="4869" max="4871" width="13.28515625" style="2" customWidth="1"/>
    <col min="4872" max="4872" width="16.85546875" style="2" bestFit="1" customWidth="1"/>
    <col min="4873" max="4873" width="10.7109375" style="2" customWidth="1"/>
    <col min="4874" max="4874" width="17.5703125" style="2" customWidth="1"/>
    <col min="4875" max="4875" width="12.42578125" style="2" customWidth="1"/>
    <col min="4876" max="5120" width="9.140625" style="2"/>
    <col min="5121" max="5121" width="18.5703125" style="2" customWidth="1"/>
    <col min="5122" max="5122" width="49.140625" style="2" customWidth="1"/>
    <col min="5123" max="5123" width="32" style="2" customWidth="1"/>
    <col min="5124" max="5124" width="18.85546875" style="2" customWidth="1"/>
    <col min="5125" max="5127" width="13.28515625" style="2" customWidth="1"/>
    <col min="5128" max="5128" width="16.85546875" style="2" bestFit="1" customWidth="1"/>
    <col min="5129" max="5129" width="10.7109375" style="2" customWidth="1"/>
    <col min="5130" max="5130" width="17.5703125" style="2" customWidth="1"/>
    <col min="5131" max="5131" width="12.42578125" style="2" customWidth="1"/>
    <col min="5132" max="5376" width="9.140625" style="2"/>
    <col min="5377" max="5377" width="18.5703125" style="2" customWidth="1"/>
    <col min="5378" max="5378" width="49.140625" style="2" customWidth="1"/>
    <col min="5379" max="5379" width="32" style="2" customWidth="1"/>
    <col min="5380" max="5380" width="18.85546875" style="2" customWidth="1"/>
    <col min="5381" max="5383" width="13.28515625" style="2" customWidth="1"/>
    <col min="5384" max="5384" width="16.85546875" style="2" bestFit="1" customWidth="1"/>
    <col min="5385" max="5385" width="10.7109375" style="2" customWidth="1"/>
    <col min="5386" max="5386" width="17.5703125" style="2" customWidth="1"/>
    <col min="5387" max="5387" width="12.42578125" style="2" customWidth="1"/>
    <col min="5388" max="5632" width="9.140625" style="2"/>
    <col min="5633" max="5633" width="18.5703125" style="2" customWidth="1"/>
    <col min="5634" max="5634" width="49.140625" style="2" customWidth="1"/>
    <col min="5635" max="5635" width="32" style="2" customWidth="1"/>
    <col min="5636" max="5636" width="18.85546875" style="2" customWidth="1"/>
    <col min="5637" max="5639" width="13.28515625" style="2" customWidth="1"/>
    <col min="5640" max="5640" width="16.85546875" style="2" bestFit="1" customWidth="1"/>
    <col min="5641" max="5641" width="10.7109375" style="2" customWidth="1"/>
    <col min="5642" max="5642" width="17.5703125" style="2" customWidth="1"/>
    <col min="5643" max="5643" width="12.42578125" style="2" customWidth="1"/>
    <col min="5644" max="5888" width="9.140625" style="2"/>
    <col min="5889" max="5889" width="18.5703125" style="2" customWidth="1"/>
    <col min="5890" max="5890" width="49.140625" style="2" customWidth="1"/>
    <col min="5891" max="5891" width="32" style="2" customWidth="1"/>
    <col min="5892" max="5892" width="18.85546875" style="2" customWidth="1"/>
    <col min="5893" max="5895" width="13.28515625" style="2" customWidth="1"/>
    <col min="5896" max="5896" width="16.85546875" style="2" bestFit="1" customWidth="1"/>
    <col min="5897" max="5897" width="10.7109375" style="2" customWidth="1"/>
    <col min="5898" max="5898" width="17.5703125" style="2" customWidth="1"/>
    <col min="5899" max="5899" width="12.42578125" style="2" customWidth="1"/>
    <col min="5900" max="6144" width="9.140625" style="2"/>
    <col min="6145" max="6145" width="18.5703125" style="2" customWidth="1"/>
    <col min="6146" max="6146" width="49.140625" style="2" customWidth="1"/>
    <col min="6147" max="6147" width="32" style="2" customWidth="1"/>
    <col min="6148" max="6148" width="18.85546875" style="2" customWidth="1"/>
    <col min="6149" max="6151" width="13.28515625" style="2" customWidth="1"/>
    <col min="6152" max="6152" width="16.85546875" style="2" bestFit="1" customWidth="1"/>
    <col min="6153" max="6153" width="10.7109375" style="2" customWidth="1"/>
    <col min="6154" max="6154" width="17.5703125" style="2" customWidth="1"/>
    <col min="6155" max="6155" width="12.42578125" style="2" customWidth="1"/>
    <col min="6156" max="6400" width="9.140625" style="2"/>
    <col min="6401" max="6401" width="18.5703125" style="2" customWidth="1"/>
    <col min="6402" max="6402" width="49.140625" style="2" customWidth="1"/>
    <col min="6403" max="6403" width="32" style="2" customWidth="1"/>
    <col min="6404" max="6404" width="18.85546875" style="2" customWidth="1"/>
    <col min="6405" max="6407" width="13.28515625" style="2" customWidth="1"/>
    <col min="6408" max="6408" width="16.85546875" style="2" bestFit="1" customWidth="1"/>
    <col min="6409" max="6409" width="10.7109375" style="2" customWidth="1"/>
    <col min="6410" max="6410" width="17.5703125" style="2" customWidth="1"/>
    <col min="6411" max="6411" width="12.42578125" style="2" customWidth="1"/>
    <col min="6412" max="6656" width="9.140625" style="2"/>
    <col min="6657" max="6657" width="18.5703125" style="2" customWidth="1"/>
    <col min="6658" max="6658" width="49.140625" style="2" customWidth="1"/>
    <col min="6659" max="6659" width="32" style="2" customWidth="1"/>
    <col min="6660" max="6660" width="18.85546875" style="2" customWidth="1"/>
    <col min="6661" max="6663" width="13.28515625" style="2" customWidth="1"/>
    <col min="6664" max="6664" width="16.85546875" style="2" bestFit="1" customWidth="1"/>
    <col min="6665" max="6665" width="10.7109375" style="2" customWidth="1"/>
    <col min="6666" max="6666" width="17.5703125" style="2" customWidth="1"/>
    <col min="6667" max="6667" width="12.42578125" style="2" customWidth="1"/>
    <col min="6668" max="6912" width="9.140625" style="2"/>
    <col min="6913" max="6913" width="18.5703125" style="2" customWidth="1"/>
    <col min="6914" max="6914" width="49.140625" style="2" customWidth="1"/>
    <col min="6915" max="6915" width="32" style="2" customWidth="1"/>
    <col min="6916" max="6916" width="18.85546875" style="2" customWidth="1"/>
    <col min="6917" max="6919" width="13.28515625" style="2" customWidth="1"/>
    <col min="6920" max="6920" width="16.85546875" style="2" bestFit="1" customWidth="1"/>
    <col min="6921" max="6921" width="10.7109375" style="2" customWidth="1"/>
    <col min="6922" max="6922" width="17.5703125" style="2" customWidth="1"/>
    <col min="6923" max="6923" width="12.42578125" style="2" customWidth="1"/>
    <col min="6924" max="7168" width="9.140625" style="2"/>
    <col min="7169" max="7169" width="18.5703125" style="2" customWidth="1"/>
    <col min="7170" max="7170" width="49.140625" style="2" customWidth="1"/>
    <col min="7171" max="7171" width="32" style="2" customWidth="1"/>
    <col min="7172" max="7172" width="18.85546875" style="2" customWidth="1"/>
    <col min="7173" max="7175" width="13.28515625" style="2" customWidth="1"/>
    <col min="7176" max="7176" width="16.85546875" style="2" bestFit="1" customWidth="1"/>
    <col min="7177" max="7177" width="10.7109375" style="2" customWidth="1"/>
    <col min="7178" max="7178" width="17.5703125" style="2" customWidth="1"/>
    <col min="7179" max="7179" width="12.42578125" style="2" customWidth="1"/>
    <col min="7180" max="7424" width="9.140625" style="2"/>
    <col min="7425" max="7425" width="18.5703125" style="2" customWidth="1"/>
    <col min="7426" max="7426" width="49.140625" style="2" customWidth="1"/>
    <col min="7427" max="7427" width="32" style="2" customWidth="1"/>
    <col min="7428" max="7428" width="18.85546875" style="2" customWidth="1"/>
    <col min="7429" max="7431" width="13.28515625" style="2" customWidth="1"/>
    <col min="7432" max="7432" width="16.85546875" style="2" bestFit="1" customWidth="1"/>
    <col min="7433" max="7433" width="10.7109375" style="2" customWidth="1"/>
    <col min="7434" max="7434" width="17.5703125" style="2" customWidth="1"/>
    <col min="7435" max="7435" width="12.42578125" style="2" customWidth="1"/>
    <col min="7436" max="7680" width="9.140625" style="2"/>
    <col min="7681" max="7681" width="18.5703125" style="2" customWidth="1"/>
    <col min="7682" max="7682" width="49.140625" style="2" customWidth="1"/>
    <col min="7683" max="7683" width="32" style="2" customWidth="1"/>
    <col min="7684" max="7684" width="18.85546875" style="2" customWidth="1"/>
    <col min="7685" max="7687" width="13.28515625" style="2" customWidth="1"/>
    <col min="7688" max="7688" width="16.85546875" style="2" bestFit="1" customWidth="1"/>
    <col min="7689" max="7689" width="10.7109375" style="2" customWidth="1"/>
    <col min="7690" max="7690" width="17.5703125" style="2" customWidth="1"/>
    <col min="7691" max="7691" width="12.42578125" style="2" customWidth="1"/>
    <col min="7692" max="7936" width="9.140625" style="2"/>
    <col min="7937" max="7937" width="18.5703125" style="2" customWidth="1"/>
    <col min="7938" max="7938" width="49.140625" style="2" customWidth="1"/>
    <col min="7939" max="7939" width="32" style="2" customWidth="1"/>
    <col min="7940" max="7940" width="18.85546875" style="2" customWidth="1"/>
    <col min="7941" max="7943" width="13.28515625" style="2" customWidth="1"/>
    <col min="7944" max="7944" width="16.85546875" style="2" bestFit="1" customWidth="1"/>
    <col min="7945" max="7945" width="10.7109375" style="2" customWidth="1"/>
    <col min="7946" max="7946" width="17.5703125" style="2" customWidth="1"/>
    <col min="7947" max="7947" width="12.42578125" style="2" customWidth="1"/>
    <col min="7948" max="8192" width="9.140625" style="2"/>
    <col min="8193" max="8193" width="18.5703125" style="2" customWidth="1"/>
    <col min="8194" max="8194" width="49.140625" style="2" customWidth="1"/>
    <col min="8195" max="8195" width="32" style="2" customWidth="1"/>
    <col min="8196" max="8196" width="18.85546875" style="2" customWidth="1"/>
    <col min="8197" max="8199" width="13.28515625" style="2" customWidth="1"/>
    <col min="8200" max="8200" width="16.85546875" style="2" bestFit="1" customWidth="1"/>
    <col min="8201" max="8201" width="10.7109375" style="2" customWidth="1"/>
    <col min="8202" max="8202" width="17.5703125" style="2" customWidth="1"/>
    <col min="8203" max="8203" width="12.42578125" style="2" customWidth="1"/>
    <col min="8204" max="8448" width="9.140625" style="2"/>
    <col min="8449" max="8449" width="18.5703125" style="2" customWidth="1"/>
    <col min="8450" max="8450" width="49.140625" style="2" customWidth="1"/>
    <col min="8451" max="8451" width="32" style="2" customWidth="1"/>
    <col min="8452" max="8452" width="18.85546875" style="2" customWidth="1"/>
    <col min="8453" max="8455" width="13.28515625" style="2" customWidth="1"/>
    <col min="8456" max="8456" width="16.85546875" style="2" bestFit="1" customWidth="1"/>
    <col min="8457" max="8457" width="10.7109375" style="2" customWidth="1"/>
    <col min="8458" max="8458" width="17.5703125" style="2" customWidth="1"/>
    <col min="8459" max="8459" width="12.42578125" style="2" customWidth="1"/>
    <col min="8460" max="8704" width="9.140625" style="2"/>
    <col min="8705" max="8705" width="18.5703125" style="2" customWidth="1"/>
    <col min="8706" max="8706" width="49.140625" style="2" customWidth="1"/>
    <col min="8707" max="8707" width="32" style="2" customWidth="1"/>
    <col min="8708" max="8708" width="18.85546875" style="2" customWidth="1"/>
    <col min="8709" max="8711" width="13.28515625" style="2" customWidth="1"/>
    <col min="8712" max="8712" width="16.85546875" style="2" bestFit="1" customWidth="1"/>
    <col min="8713" max="8713" width="10.7109375" style="2" customWidth="1"/>
    <col min="8714" max="8714" width="17.5703125" style="2" customWidth="1"/>
    <col min="8715" max="8715" width="12.42578125" style="2" customWidth="1"/>
    <col min="8716" max="8960" width="9.140625" style="2"/>
    <col min="8961" max="8961" width="18.5703125" style="2" customWidth="1"/>
    <col min="8962" max="8962" width="49.140625" style="2" customWidth="1"/>
    <col min="8963" max="8963" width="32" style="2" customWidth="1"/>
    <col min="8964" max="8964" width="18.85546875" style="2" customWidth="1"/>
    <col min="8965" max="8967" width="13.28515625" style="2" customWidth="1"/>
    <col min="8968" max="8968" width="16.85546875" style="2" bestFit="1" customWidth="1"/>
    <col min="8969" max="8969" width="10.7109375" style="2" customWidth="1"/>
    <col min="8970" max="8970" width="17.5703125" style="2" customWidth="1"/>
    <col min="8971" max="8971" width="12.42578125" style="2" customWidth="1"/>
    <col min="8972" max="9216" width="9.140625" style="2"/>
    <col min="9217" max="9217" width="18.5703125" style="2" customWidth="1"/>
    <col min="9218" max="9218" width="49.140625" style="2" customWidth="1"/>
    <col min="9219" max="9219" width="32" style="2" customWidth="1"/>
    <col min="9220" max="9220" width="18.85546875" style="2" customWidth="1"/>
    <col min="9221" max="9223" width="13.28515625" style="2" customWidth="1"/>
    <col min="9224" max="9224" width="16.85546875" style="2" bestFit="1" customWidth="1"/>
    <col min="9225" max="9225" width="10.7109375" style="2" customWidth="1"/>
    <col min="9226" max="9226" width="17.5703125" style="2" customWidth="1"/>
    <col min="9227" max="9227" width="12.42578125" style="2" customWidth="1"/>
    <col min="9228" max="9472" width="9.140625" style="2"/>
    <col min="9473" max="9473" width="18.5703125" style="2" customWidth="1"/>
    <col min="9474" max="9474" width="49.140625" style="2" customWidth="1"/>
    <col min="9475" max="9475" width="32" style="2" customWidth="1"/>
    <col min="9476" max="9476" width="18.85546875" style="2" customWidth="1"/>
    <col min="9477" max="9479" width="13.28515625" style="2" customWidth="1"/>
    <col min="9480" max="9480" width="16.85546875" style="2" bestFit="1" customWidth="1"/>
    <col min="9481" max="9481" width="10.7109375" style="2" customWidth="1"/>
    <col min="9482" max="9482" width="17.5703125" style="2" customWidth="1"/>
    <col min="9483" max="9483" width="12.42578125" style="2" customWidth="1"/>
    <col min="9484" max="9728" width="9.140625" style="2"/>
    <col min="9729" max="9729" width="18.5703125" style="2" customWidth="1"/>
    <col min="9730" max="9730" width="49.140625" style="2" customWidth="1"/>
    <col min="9731" max="9731" width="32" style="2" customWidth="1"/>
    <col min="9732" max="9732" width="18.85546875" style="2" customWidth="1"/>
    <col min="9733" max="9735" width="13.28515625" style="2" customWidth="1"/>
    <col min="9736" max="9736" width="16.85546875" style="2" bestFit="1" customWidth="1"/>
    <col min="9737" max="9737" width="10.7109375" style="2" customWidth="1"/>
    <col min="9738" max="9738" width="17.5703125" style="2" customWidth="1"/>
    <col min="9739" max="9739" width="12.42578125" style="2" customWidth="1"/>
    <col min="9740" max="9984" width="9.140625" style="2"/>
    <col min="9985" max="9985" width="18.5703125" style="2" customWidth="1"/>
    <col min="9986" max="9986" width="49.140625" style="2" customWidth="1"/>
    <col min="9987" max="9987" width="32" style="2" customWidth="1"/>
    <col min="9988" max="9988" width="18.85546875" style="2" customWidth="1"/>
    <col min="9989" max="9991" width="13.28515625" style="2" customWidth="1"/>
    <col min="9992" max="9992" width="16.85546875" style="2" bestFit="1" customWidth="1"/>
    <col min="9993" max="9993" width="10.7109375" style="2" customWidth="1"/>
    <col min="9994" max="9994" width="17.5703125" style="2" customWidth="1"/>
    <col min="9995" max="9995" width="12.42578125" style="2" customWidth="1"/>
    <col min="9996" max="10240" width="9.140625" style="2"/>
    <col min="10241" max="10241" width="18.5703125" style="2" customWidth="1"/>
    <col min="10242" max="10242" width="49.140625" style="2" customWidth="1"/>
    <col min="10243" max="10243" width="32" style="2" customWidth="1"/>
    <col min="10244" max="10244" width="18.85546875" style="2" customWidth="1"/>
    <col min="10245" max="10247" width="13.28515625" style="2" customWidth="1"/>
    <col min="10248" max="10248" width="16.85546875" style="2" bestFit="1" customWidth="1"/>
    <col min="10249" max="10249" width="10.7109375" style="2" customWidth="1"/>
    <col min="10250" max="10250" width="17.5703125" style="2" customWidth="1"/>
    <col min="10251" max="10251" width="12.42578125" style="2" customWidth="1"/>
    <col min="10252" max="10496" width="9.140625" style="2"/>
    <col min="10497" max="10497" width="18.5703125" style="2" customWidth="1"/>
    <col min="10498" max="10498" width="49.140625" style="2" customWidth="1"/>
    <col min="10499" max="10499" width="32" style="2" customWidth="1"/>
    <col min="10500" max="10500" width="18.85546875" style="2" customWidth="1"/>
    <col min="10501" max="10503" width="13.28515625" style="2" customWidth="1"/>
    <col min="10504" max="10504" width="16.85546875" style="2" bestFit="1" customWidth="1"/>
    <col min="10505" max="10505" width="10.7109375" style="2" customWidth="1"/>
    <col min="10506" max="10506" width="17.5703125" style="2" customWidth="1"/>
    <col min="10507" max="10507" width="12.42578125" style="2" customWidth="1"/>
    <col min="10508" max="10752" width="9.140625" style="2"/>
    <col min="10753" max="10753" width="18.5703125" style="2" customWidth="1"/>
    <col min="10754" max="10754" width="49.140625" style="2" customWidth="1"/>
    <col min="10755" max="10755" width="32" style="2" customWidth="1"/>
    <col min="10756" max="10756" width="18.85546875" style="2" customWidth="1"/>
    <col min="10757" max="10759" width="13.28515625" style="2" customWidth="1"/>
    <col min="10760" max="10760" width="16.85546875" style="2" bestFit="1" customWidth="1"/>
    <col min="10761" max="10761" width="10.7109375" style="2" customWidth="1"/>
    <col min="10762" max="10762" width="17.5703125" style="2" customWidth="1"/>
    <col min="10763" max="10763" width="12.42578125" style="2" customWidth="1"/>
    <col min="10764" max="11008" width="9.140625" style="2"/>
    <col min="11009" max="11009" width="18.5703125" style="2" customWidth="1"/>
    <col min="11010" max="11010" width="49.140625" style="2" customWidth="1"/>
    <col min="11011" max="11011" width="32" style="2" customWidth="1"/>
    <col min="11012" max="11012" width="18.85546875" style="2" customWidth="1"/>
    <col min="11013" max="11015" width="13.28515625" style="2" customWidth="1"/>
    <col min="11016" max="11016" width="16.85546875" style="2" bestFit="1" customWidth="1"/>
    <col min="11017" max="11017" width="10.7109375" style="2" customWidth="1"/>
    <col min="11018" max="11018" width="17.5703125" style="2" customWidth="1"/>
    <col min="11019" max="11019" width="12.42578125" style="2" customWidth="1"/>
    <col min="11020" max="11264" width="9.140625" style="2"/>
    <col min="11265" max="11265" width="18.5703125" style="2" customWidth="1"/>
    <col min="11266" max="11266" width="49.140625" style="2" customWidth="1"/>
    <col min="11267" max="11267" width="32" style="2" customWidth="1"/>
    <col min="11268" max="11268" width="18.85546875" style="2" customWidth="1"/>
    <col min="11269" max="11271" width="13.28515625" style="2" customWidth="1"/>
    <col min="11272" max="11272" width="16.85546875" style="2" bestFit="1" customWidth="1"/>
    <col min="11273" max="11273" width="10.7109375" style="2" customWidth="1"/>
    <col min="11274" max="11274" width="17.5703125" style="2" customWidth="1"/>
    <col min="11275" max="11275" width="12.42578125" style="2" customWidth="1"/>
    <col min="11276" max="11520" width="9.140625" style="2"/>
    <col min="11521" max="11521" width="18.5703125" style="2" customWidth="1"/>
    <col min="11522" max="11522" width="49.140625" style="2" customWidth="1"/>
    <col min="11523" max="11523" width="32" style="2" customWidth="1"/>
    <col min="11524" max="11524" width="18.85546875" style="2" customWidth="1"/>
    <col min="11525" max="11527" width="13.28515625" style="2" customWidth="1"/>
    <col min="11528" max="11528" width="16.85546875" style="2" bestFit="1" customWidth="1"/>
    <col min="11529" max="11529" width="10.7109375" style="2" customWidth="1"/>
    <col min="11530" max="11530" width="17.5703125" style="2" customWidth="1"/>
    <col min="11531" max="11531" width="12.42578125" style="2" customWidth="1"/>
    <col min="11532" max="11776" width="9.140625" style="2"/>
    <col min="11777" max="11777" width="18.5703125" style="2" customWidth="1"/>
    <col min="11778" max="11778" width="49.140625" style="2" customWidth="1"/>
    <col min="11779" max="11779" width="32" style="2" customWidth="1"/>
    <col min="11780" max="11780" width="18.85546875" style="2" customWidth="1"/>
    <col min="11781" max="11783" width="13.28515625" style="2" customWidth="1"/>
    <col min="11784" max="11784" width="16.85546875" style="2" bestFit="1" customWidth="1"/>
    <col min="11785" max="11785" width="10.7109375" style="2" customWidth="1"/>
    <col min="11786" max="11786" width="17.5703125" style="2" customWidth="1"/>
    <col min="11787" max="11787" width="12.42578125" style="2" customWidth="1"/>
    <col min="11788" max="12032" width="9.140625" style="2"/>
    <col min="12033" max="12033" width="18.5703125" style="2" customWidth="1"/>
    <col min="12034" max="12034" width="49.140625" style="2" customWidth="1"/>
    <col min="12035" max="12035" width="32" style="2" customWidth="1"/>
    <col min="12036" max="12036" width="18.85546875" style="2" customWidth="1"/>
    <col min="12037" max="12039" width="13.28515625" style="2" customWidth="1"/>
    <col min="12040" max="12040" width="16.85546875" style="2" bestFit="1" customWidth="1"/>
    <col min="12041" max="12041" width="10.7109375" style="2" customWidth="1"/>
    <col min="12042" max="12042" width="17.5703125" style="2" customWidth="1"/>
    <col min="12043" max="12043" width="12.42578125" style="2" customWidth="1"/>
    <col min="12044" max="12288" width="9.140625" style="2"/>
    <col min="12289" max="12289" width="18.5703125" style="2" customWidth="1"/>
    <col min="12290" max="12290" width="49.140625" style="2" customWidth="1"/>
    <col min="12291" max="12291" width="32" style="2" customWidth="1"/>
    <col min="12292" max="12292" width="18.85546875" style="2" customWidth="1"/>
    <col min="12293" max="12295" width="13.28515625" style="2" customWidth="1"/>
    <col min="12296" max="12296" width="16.85546875" style="2" bestFit="1" customWidth="1"/>
    <col min="12297" max="12297" width="10.7109375" style="2" customWidth="1"/>
    <col min="12298" max="12298" width="17.5703125" style="2" customWidth="1"/>
    <col min="12299" max="12299" width="12.42578125" style="2" customWidth="1"/>
    <col min="12300" max="12544" width="9.140625" style="2"/>
    <col min="12545" max="12545" width="18.5703125" style="2" customWidth="1"/>
    <col min="12546" max="12546" width="49.140625" style="2" customWidth="1"/>
    <col min="12547" max="12547" width="32" style="2" customWidth="1"/>
    <col min="12548" max="12548" width="18.85546875" style="2" customWidth="1"/>
    <col min="12549" max="12551" width="13.28515625" style="2" customWidth="1"/>
    <col min="12552" max="12552" width="16.85546875" style="2" bestFit="1" customWidth="1"/>
    <col min="12553" max="12553" width="10.7109375" style="2" customWidth="1"/>
    <col min="12554" max="12554" width="17.5703125" style="2" customWidth="1"/>
    <col min="12555" max="12555" width="12.42578125" style="2" customWidth="1"/>
    <col min="12556" max="12800" width="9.140625" style="2"/>
    <col min="12801" max="12801" width="18.5703125" style="2" customWidth="1"/>
    <col min="12802" max="12802" width="49.140625" style="2" customWidth="1"/>
    <col min="12803" max="12803" width="32" style="2" customWidth="1"/>
    <col min="12804" max="12804" width="18.85546875" style="2" customWidth="1"/>
    <col min="12805" max="12807" width="13.28515625" style="2" customWidth="1"/>
    <col min="12808" max="12808" width="16.85546875" style="2" bestFit="1" customWidth="1"/>
    <col min="12809" max="12809" width="10.7109375" style="2" customWidth="1"/>
    <col min="12810" max="12810" width="17.5703125" style="2" customWidth="1"/>
    <col min="12811" max="12811" width="12.42578125" style="2" customWidth="1"/>
    <col min="12812" max="13056" width="9.140625" style="2"/>
    <col min="13057" max="13057" width="18.5703125" style="2" customWidth="1"/>
    <col min="13058" max="13058" width="49.140625" style="2" customWidth="1"/>
    <col min="13059" max="13059" width="32" style="2" customWidth="1"/>
    <col min="13060" max="13060" width="18.85546875" style="2" customWidth="1"/>
    <col min="13061" max="13063" width="13.28515625" style="2" customWidth="1"/>
    <col min="13064" max="13064" width="16.85546875" style="2" bestFit="1" customWidth="1"/>
    <col min="13065" max="13065" width="10.7109375" style="2" customWidth="1"/>
    <col min="13066" max="13066" width="17.5703125" style="2" customWidth="1"/>
    <col min="13067" max="13067" width="12.42578125" style="2" customWidth="1"/>
    <col min="13068" max="13312" width="9.140625" style="2"/>
    <col min="13313" max="13313" width="18.5703125" style="2" customWidth="1"/>
    <col min="13314" max="13314" width="49.140625" style="2" customWidth="1"/>
    <col min="13315" max="13315" width="32" style="2" customWidth="1"/>
    <col min="13316" max="13316" width="18.85546875" style="2" customWidth="1"/>
    <col min="13317" max="13319" width="13.28515625" style="2" customWidth="1"/>
    <col min="13320" max="13320" width="16.85546875" style="2" bestFit="1" customWidth="1"/>
    <col min="13321" max="13321" width="10.7109375" style="2" customWidth="1"/>
    <col min="13322" max="13322" width="17.5703125" style="2" customWidth="1"/>
    <col min="13323" max="13323" width="12.42578125" style="2" customWidth="1"/>
    <col min="13324" max="13568" width="9.140625" style="2"/>
    <col min="13569" max="13569" width="18.5703125" style="2" customWidth="1"/>
    <col min="13570" max="13570" width="49.140625" style="2" customWidth="1"/>
    <col min="13571" max="13571" width="32" style="2" customWidth="1"/>
    <col min="13572" max="13572" width="18.85546875" style="2" customWidth="1"/>
    <col min="13573" max="13575" width="13.28515625" style="2" customWidth="1"/>
    <col min="13576" max="13576" width="16.85546875" style="2" bestFit="1" customWidth="1"/>
    <col min="13577" max="13577" width="10.7109375" style="2" customWidth="1"/>
    <col min="13578" max="13578" width="17.5703125" style="2" customWidth="1"/>
    <col min="13579" max="13579" width="12.42578125" style="2" customWidth="1"/>
    <col min="13580" max="13824" width="9.140625" style="2"/>
    <col min="13825" max="13825" width="18.5703125" style="2" customWidth="1"/>
    <col min="13826" max="13826" width="49.140625" style="2" customWidth="1"/>
    <col min="13827" max="13827" width="32" style="2" customWidth="1"/>
    <col min="13828" max="13828" width="18.85546875" style="2" customWidth="1"/>
    <col min="13829" max="13831" width="13.28515625" style="2" customWidth="1"/>
    <col min="13832" max="13832" width="16.85546875" style="2" bestFit="1" customWidth="1"/>
    <col min="13833" max="13833" width="10.7109375" style="2" customWidth="1"/>
    <col min="13834" max="13834" width="17.5703125" style="2" customWidth="1"/>
    <col min="13835" max="13835" width="12.42578125" style="2" customWidth="1"/>
    <col min="13836" max="14080" width="9.140625" style="2"/>
    <col min="14081" max="14081" width="18.5703125" style="2" customWidth="1"/>
    <col min="14082" max="14082" width="49.140625" style="2" customWidth="1"/>
    <col min="14083" max="14083" width="32" style="2" customWidth="1"/>
    <col min="14084" max="14084" width="18.85546875" style="2" customWidth="1"/>
    <col min="14085" max="14087" width="13.28515625" style="2" customWidth="1"/>
    <col min="14088" max="14088" width="16.85546875" style="2" bestFit="1" customWidth="1"/>
    <col min="14089" max="14089" width="10.7109375" style="2" customWidth="1"/>
    <col min="14090" max="14090" width="17.5703125" style="2" customWidth="1"/>
    <col min="14091" max="14091" width="12.42578125" style="2" customWidth="1"/>
    <col min="14092" max="14336" width="9.140625" style="2"/>
    <col min="14337" max="14337" width="18.5703125" style="2" customWidth="1"/>
    <col min="14338" max="14338" width="49.140625" style="2" customWidth="1"/>
    <col min="14339" max="14339" width="32" style="2" customWidth="1"/>
    <col min="14340" max="14340" width="18.85546875" style="2" customWidth="1"/>
    <col min="14341" max="14343" width="13.28515625" style="2" customWidth="1"/>
    <col min="14344" max="14344" width="16.85546875" style="2" bestFit="1" customWidth="1"/>
    <col min="14345" max="14345" width="10.7109375" style="2" customWidth="1"/>
    <col min="14346" max="14346" width="17.5703125" style="2" customWidth="1"/>
    <col min="14347" max="14347" width="12.42578125" style="2" customWidth="1"/>
    <col min="14348" max="14592" width="9.140625" style="2"/>
    <col min="14593" max="14593" width="18.5703125" style="2" customWidth="1"/>
    <col min="14594" max="14594" width="49.140625" style="2" customWidth="1"/>
    <col min="14595" max="14595" width="32" style="2" customWidth="1"/>
    <col min="14596" max="14596" width="18.85546875" style="2" customWidth="1"/>
    <col min="14597" max="14599" width="13.28515625" style="2" customWidth="1"/>
    <col min="14600" max="14600" width="16.85546875" style="2" bestFit="1" customWidth="1"/>
    <col min="14601" max="14601" width="10.7109375" style="2" customWidth="1"/>
    <col min="14602" max="14602" width="17.5703125" style="2" customWidth="1"/>
    <col min="14603" max="14603" width="12.42578125" style="2" customWidth="1"/>
    <col min="14604" max="14848" width="9.140625" style="2"/>
    <col min="14849" max="14849" width="18.5703125" style="2" customWidth="1"/>
    <col min="14850" max="14850" width="49.140625" style="2" customWidth="1"/>
    <col min="14851" max="14851" width="32" style="2" customWidth="1"/>
    <col min="14852" max="14852" width="18.85546875" style="2" customWidth="1"/>
    <col min="14853" max="14855" width="13.28515625" style="2" customWidth="1"/>
    <col min="14856" max="14856" width="16.85546875" style="2" bestFit="1" customWidth="1"/>
    <col min="14857" max="14857" width="10.7109375" style="2" customWidth="1"/>
    <col min="14858" max="14858" width="17.5703125" style="2" customWidth="1"/>
    <col min="14859" max="14859" width="12.42578125" style="2" customWidth="1"/>
    <col min="14860" max="15104" width="9.140625" style="2"/>
    <col min="15105" max="15105" width="18.5703125" style="2" customWidth="1"/>
    <col min="15106" max="15106" width="49.140625" style="2" customWidth="1"/>
    <col min="15107" max="15107" width="32" style="2" customWidth="1"/>
    <col min="15108" max="15108" width="18.85546875" style="2" customWidth="1"/>
    <col min="15109" max="15111" width="13.28515625" style="2" customWidth="1"/>
    <col min="15112" max="15112" width="16.85546875" style="2" bestFit="1" customWidth="1"/>
    <col min="15113" max="15113" width="10.7109375" style="2" customWidth="1"/>
    <col min="15114" max="15114" width="17.5703125" style="2" customWidth="1"/>
    <col min="15115" max="15115" width="12.42578125" style="2" customWidth="1"/>
    <col min="15116" max="15360" width="9.140625" style="2"/>
    <col min="15361" max="15361" width="18.5703125" style="2" customWidth="1"/>
    <col min="15362" max="15362" width="49.140625" style="2" customWidth="1"/>
    <col min="15363" max="15363" width="32" style="2" customWidth="1"/>
    <col min="15364" max="15364" width="18.85546875" style="2" customWidth="1"/>
    <col min="15365" max="15367" width="13.28515625" style="2" customWidth="1"/>
    <col min="15368" max="15368" width="16.85546875" style="2" bestFit="1" customWidth="1"/>
    <col min="15369" max="15369" width="10.7109375" style="2" customWidth="1"/>
    <col min="15370" max="15370" width="17.5703125" style="2" customWidth="1"/>
    <col min="15371" max="15371" width="12.42578125" style="2" customWidth="1"/>
    <col min="15372" max="15616" width="9.140625" style="2"/>
    <col min="15617" max="15617" width="18.5703125" style="2" customWidth="1"/>
    <col min="15618" max="15618" width="49.140625" style="2" customWidth="1"/>
    <col min="15619" max="15619" width="32" style="2" customWidth="1"/>
    <col min="15620" max="15620" width="18.85546875" style="2" customWidth="1"/>
    <col min="15621" max="15623" width="13.28515625" style="2" customWidth="1"/>
    <col min="15624" max="15624" width="16.85546875" style="2" bestFit="1" customWidth="1"/>
    <col min="15625" max="15625" width="10.7109375" style="2" customWidth="1"/>
    <col min="15626" max="15626" width="17.5703125" style="2" customWidth="1"/>
    <col min="15627" max="15627" width="12.42578125" style="2" customWidth="1"/>
    <col min="15628" max="15872" width="9.140625" style="2"/>
    <col min="15873" max="15873" width="18.5703125" style="2" customWidth="1"/>
    <col min="15874" max="15874" width="49.140625" style="2" customWidth="1"/>
    <col min="15875" max="15875" width="32" style="2" customWidth="1"/>
    <col min="15876" max="15876" width="18.85546875" style="2" customWidth="1"/>
    <col min="15877" max="15879" width="13.28515625" style="2" customWidth="1"/>
    <col min="15880" max="15880" width="16.85546875" style="2" bestFit="1" customWidth="1"/>
    <col min="15881" max="15881" width="10.7109375" style="2" customWidth="1"/>
    <col min="15882" max="15882" width="17.5703125" style="2" customWidth="1"/>
    <col min="15883" max="15883" width="12.42578125" style="2" customWidth="1"/>
    <col min="15884" max="16128" width="9.140625" style="2"/>
    <col min="16129" max="16129" width="18.5703125" style="2" customWidth="1"/>
    <col min="16130" max="16130" width="49.140625" style="2" customWidth="1"/>
    <col min="16131" max="16131" width="32" style="2" customWidth="1"/>
    <col min="16132" max="16132" width="18.85546875" style="2" customWidth="1"/>
    <col min="16133" max="16135" width="13.28515625" style="2" customWidth="1"/>
    <col min="16136" max="16136" width="16.85546875" style="2" bestFit="1" customWidth="1"/>
    <col min="16137" max="16137" width="10.7109375" style="2" customWidth="1"/>
    <col min="16138" max="16138" width="17.5703125" style="2" customWidth="1"/>
    <col min="16139" max="16139" width="12.42578125" style="2" customWidth="1"/>
    <col min="16140" max="16384" width="9.140625" style="2"/>
  </cols>
  <sheetData>
    <row r="1" spans="1:9" ht="15" x14ac:dyDescent="0.2">
      <c r="A1" s="1" t="s">
        <v>0</v>
      </c>
      <c r="F1" s="3"/>
      <c r="G1" s="118"/>
      <c r="H1" s="3"/>
      <c r="I1" s="4"/>
    </row>
    <row r="2" spans="1:9" ht="15" x14ac:dyDescent="0.2">
      <c r="A2" s="5" t="s">
        <v>1</v>
      </c>
      <c r="F2" s="2"/>
      <c r="G2" s="2"/>
      <c r="H2" s="2"/>
    </row>
    <row r="3" spans="1:9" ht="15" x14ac:dyDescent="0.2">
      <c r="A3" s="6"/>
      <c r="B3" s="7"/>
      <c r="C3" s="7"/>
      <c r="D3" s="126"/>
      <c r="E3" s="126"/>
      <c r="F3" s="2"/>
      <c r="G3" s="2"/>
      <c r="H3" s="2"/>
    </row>
    <row r="4" spans="1:9" ht="15" x14ac:dyDescent="0.2">
      <c r="A4" s="5" t="s">
        <v>2</v>
      </c>
      <c r="F4" s="2"/>
      <c r="G4" s="2"/>
      <c r="H4" s="2"/>
    </row>
    <row r="5" spans="1:9" s="8" customFormat="1" ht="28.5" customHeight="1" thickBot="1" x14ac:dyDescent="0.3">
      <c r="A5" s="346" t="s">
        <v>3</v>
      </c>
      <c r="B5" s="346"/>
      <c r="C5" s="346"/>
      <c r="D5" s="346"/>
      <c r="E5" s="346"/>
    </row>
    <row r="6" spans="1:9" s="9" customFormat="1" ht="9.75" customHeight="1" x14ac:dyDescent="0.25">
      <c r="A6" s="340" t="s">
        <v>4</v>
      </c>
      <c r="B6" s="342" t="s">
        <v>5</v>
      </c>
      <c r="C6" s="347" t="s">
        <v>6</v>
      </c>
      <c r="D6" s="355" t="s">
        <v>841</v>
      </c>
      <c r="E6" s="355" t="s">
        <v>923</v>
      </c>
    </row>
    <row r="7" spans="1:9" s="9" customFormat="1" ht="17.25" customHeight="1" thickBot="1" x14ac:dyDescent="0.3">
      <c r="A7" s="341"/>
      <c r="B7" s="343"/>
      <c r="C7" s="348"/>
      <c r="D7" s="356"/>
      <c r="E7" s="356" t="s">
        <v>924</v>
      </c>
    </row>
    <row r="8" spans="1:9" s="9" customFormat="1" ht="20.25" customHeight="1" thickTop="1" x14ac:dyDescent="0.25">
      <c r="A8" s="10" t="s">
        <v>7</v>
      </c>
      <c r="B8" s="11" t="s">
        <v>8</v>
      </c>
      <c r="C8" s="12" t="s">
        <v>9</v>
      </c>
      <c r="D8" s="139">
        <v>5.19</v>
      </c>
      <c r="E8" s="139">
        <v>6.37</v>
      </c>
    </row>
    <row r="9" spans="1:9" s="9" customFormat="1" ht="25.5" x14ac:dyDescent="0.25">
      <c r="A9" s="13" t="s">
        <v>10</v>
      </c>
      <c r="B9" s="14" t="s">
        <v>11</v>
      </c>
      <c r="C9" s="15" t="s">
        <v>12</v>
      </c>
      <c r="D9" s="114">
        <v>290734</v>
      </c>
      <c r="E9" s="114">
        <v>263686</v>
      </c>
    </row>
    <row r="10" spans="1:9" s="9" customFormat="1" ht="32.25" customHeight="1" x14ac:dyDescent="0.25">
      <c r="A10" s="13" t="s">
        <v>13</v>
      </c>
      <c r="B10" s="14" t="s">
        <v>14</v>
      </c>
      <c r="C10" s="15" t="s">
        <v>12</v>
      </c>
      <c r="D10" s="114">
        <v>62666</v>
      </c>
      <c r="E10" s="114">
        <v>59134</v>
      </c>
    </row>
    <row r="11" spans="1:9" s="9" customFormat="1" x14ac:dyDescent="0.25">
      <c r="A11" s="13" t="s">
        <v>15</v>
      </c>
      <c r="B11" s="14" t="s">
        <v>16</v>
      </c>
      <c r="C11" s="15" t="s">
        <v>12</v>
      </c>
      <c r="D11" s="114">
        <v>81672</v>
      </c>
      <c r="E11" s="114">
        <v>61761</v>
      </c>
    </row>
    <row r="12" spans="1:9" s="9" customFormat="1" x14ac:dyDescent="0.25">
      <c r="A12" s="13" t="s">
        <v>17</v>
      </c>
      <c r="B12" s="14" t="s">
        <v>18</v>
      </c>
      <c r="C12" s="15" t="s">
        <v>19</v>
      </c>
      <c r="D12" s="114"/>
      <c r="E12" s="114"/>
    </row>
    <row r="13" spans="1:9" s="9" customFormat="1" ht="38.25" x14ac:dyDescent="0.25">
      <c r="A13" s="13" t="s">
        <v>20</v>
      </c>
      <c r="B13" s="14" t="s">
        <v>21</v>
      </c>
      <c r="C13" s="15" t="s">
        <v>22</v>
      </c>
      <c r="D13" s="140">
        <v>0.08</v>
      </c>
      <c r="E13" s="140">
        <v>0.08</v>
      </c>
    </row>
    <row r="14" spans="1:9" s="9" customFormat="1" ht="38.25" x14ac:dyDescent="0.25">
      <c r="A14" s="13" t="s">
        <v>23</v>
      </c>
      <c r="B14" s="14" t="s">
        <v>24</v>
      </c>
      <c r="C14" s="15" t="s">
        <v>22</v>
      </c>
      <c r="D14" s="140">
        <v>0.22</v>
      </c>
      <c r="E14" s="140">
        <v>0.22</v>
      </c>
    </row>
    <row r="15" spans="1:9" s="9" customFormat="1" ht="25.5" x14ac:dyDescent="0.25">
      <c r="A15" s="13" t="s">
        <v>25</v>
      </c>
      <c r="B15" s="14" t="s">
        <v>26</v>
      </c>
      <c r="C15" s="15" t="s">
        <v>27</v>
      </c>
      <c r="D15" s="114">
        <v>257595</v>
      </c>
      <c r="E15" s="114">
        <v>257607</v>
      </c>
    </row>
    <row r="16" spans="1:9" s="9" customFormat="1" ht="25.5" x14ac:dyDescent="0.25">
      <c r="A16" s="13" t="s">
        <v>28</v>
      </c>
      <c r="B16" s="14" t="s">
        <v>29</v>
      </c>
      <c r="C16" s="15" t="s">
        <v>27</v>
      </c>
      <c r="D16" s="114">
        <f>53946-1016</f>
        <v>52930</v>
      </c>
      <c r="E16" s="114">
        <v>53990</v>
      </c>
    </row>
    <row r="17" spans="1:13" s="9" customFormat="1" ht="25.5" x14ac:dyDescent="0.25">
      <c r="A17" s="13" t="s">
        <v>30</v>
      </c>
      <c r="B17" s="14" t="s">
        <v>31</v>
      </c>
      <c r="C17" s="15" t="s">
        <v>27</v>
      </c>
      <c r="D17" s="114">
        <f>762072+1</f>
        <v>762073</v>
      </c>
      <c r="E17" s="114">
        <v>659378</v>
      </c>
      <c r="F17" s="249"/>
      <c r="G17" s="125"/>
    </row>
    <row r="18" spans="1:13" s="9" customFormat="1" ht="54.75" customHeight="1" x14ac:dyDescent="0.25">
      <c r="A18" s="13" t="s">
        <v>32</v>
      </c>
      <c r="B18" s="14" t="s">
        <v>33</v>
      </c>
      <c r="C18" s="15" t="s">
        <v>27</v>
      </c>
      <c r="D18" s="114">
        <v>216950</v>
      </c>
      <c r="E18" s="114">
        <v>205125</v>
      </c>
      <c r="G18" s="125"/>
      <c r="H18" s="51"/>
    </row>
    <row r="19" spans="1:13" s="9" customFormat="1" ht="25.5" x14ac:dyDescent="0.25">
      <c r="A19" s="13" t="s">
        <v>34</v>
      </c>
      <c r="B19" s="14" t="s">
        <v>35</v>
      </c>
      <c r="C19" s="15" t="s">
        <v>27</v>
      </c>
      <c r="D19" s="114">
        <v>105499</v>
      </c>
      <c r="E19" s="114">
        <v>111867</v>
      </c>
      <c r="G19" s="125"/>
    </row>
    <row r="20" spans="1:13" s="9" customFormat="1" ht="25.5" x14ac:dyDescent="0.25">
      <c r="A20" s="13" t="s">
        <v>36</v>
      </c>
      <c r="B20" s="14" t="s">
        <v>37</v>
      </c>
      <c r="C20" s="15" t="s">
        <v>27</v>
      </c>
      <c r="D20" s="114">
        <v>307449</v>
      </c>
      <c r="E20" s="114">
        <v>866653</v>
      </c>
    </row>
    <row r="21" spans="1:13" s="9" customFormat="1" x14ac:dyDescent="0.25">
      <c r="A21" s="13" t="s">
        <v>38</v>
      </c>
      <c r="B21" s="14" t="s">
        <v>39</v>
      </c>
      <c r="C21" s="15" t="s">
        <v>27</v>
      </c>
      <c r="D21" s="114">
        <v>969361</v>
      </c>
      <c r="E21" s="114">
        <v>2636229</v>
      </c>
      <c r="F21" s="8"/>
      <c r="G21" s="51"/>
    </row>
    <row r="22" spans="1:13" s="9" customFormat="1" ht="30.75" customHeight="1" x14ac:dyDescent="0.25">
      <c r="A22" s="13" t="s">
        <v>40</v>
      </c>
      <c r="B22" s="14" t="s">
        <v>41</v>
      </c>
      <c r="C22" s="15" t="s">
        <v>27</v>
      </c>
      <c r="D22" s="114">
        <v>124104</v>
      </c>
      <c r="E22" s="114">
        <v>117560</v>
      </c>
      <c r="F22" s="8"/>
      <c r="G22" s="125"/>
      <c r="H22" s="51"/>
      <c r="M22" s="276"/>
    </row>
    <row r="23" spans="1:13" s="9" customFormat="1" ht="27.75" customHeight="1" x14ac:dyDescent="0.25">
      <c r="A23" s="13" t="s">
        <v>42</v>
      </c>
      <c r="B23" s="14" t="s">
        <v>43</v>
      </c>
      <c r="C23" s="15" t="s">
        <v>27</v>
      </c>
      <c r="D23" s="114">
        <v>0</v>
      </c>
      <c r="E23" s="114">
        <v>0</v>
      </c>
      <c r="M23" s="276"/>
    </row>
    <row r="24" spans="1:13" s="9" customFormat="1" ht="27.75" customHeight="1" x14ac:dyDescent="0.25">
      <c r="A24" s="13" t="s">
        <v>44</v>
      </c>
      <c r="B24" s="14" t="s">
        <v>45</v>
      </c>
      <c r="C24" s="15" t="s">
        <v>27</v>
      </c>
      <c r="D24" s="114">
        <v>0</v>
      </c>
      <c r="E24" s="114">
        <v>0</v>
      </c>
      <c r="M24" s="276"/>
    </row>
    <row r="25" spans="1:13" s="9" customFormat="1" ht="27.75" customHeight="1" x14ac:dyDescent="0.25">
      <c r="A25" s="13" t="s">
        <v>46</v>
      </c>
      <c r="B25" s="14" t="s">
        <v>47</v>
      </c>
      <c r="C25" s="15" t="s">
        <v>27</v>
      </c>
      <c r="D25" s="114">
        <v>1046642</v>
      </c>
      <c r="E25" s="114">
        <v>7046517</v>
      </c>
      <c r="G25" s="51"/>
      <c r="M25" s="276"/>
    </row>
    <row r="26" spans="1:13" s="9" customFormat="1" ht="37.5" customHeight="1" x14ac:dyDescent="0.25">
      <c r="A26" s="13" t="s">
        <v>48</v>
      </c>
      <c r="B26" s="16" t="s">
        <v>49</v>
      </c>
      <c r="C26" s="17" t="s">
        <v>27</v>
      </c>
      <c r="D26" s="114">
        <v>107382</v>
      </c>
      <c r="E26" s="275">
        <v>142771</v>
      </c>
      <c r="F26" s="8"/>
      <c r="G26" s="51"/>
      <c r="H26" s="125"/>
      <c r="M26" s="277"/>
    </row>
    <row r="27" spans="1:13" s="9" customFormat="1" ht="26.25" customHeight="1" thickBot="1" x14ac:dyDescent="0.25">
      <c r="A27" s="18" t="s">
        <v>50</v>
      </c>
      <c r="B27" s="19" t="s">
        <v>51</v>
      </c>
      <c r="C27" s="20" t="s">
        <v>27</v>
      </c>
      <c r="D27" s="141">
        <f>SUM(D15:D26)</f>
        <v>3949985</v>
      </c>
      <c r="E27" s="141">
        <f>SUM(E15:E26)</f>
        <v>12097697</v>
      </c>
      <c r="F27" s="32"/>
      <c r="G27" s="51"/>
    </row>
    <row r="28" spans="1:13" x14ac:dyDescent="0.2">
      <c r="A28" s="21"/>
      <c r="B28" s="22"/>
      <c r="C28" s="21"/>
      <c r="G28" s="120"/>
      <c r="H28" s="2"/>
      <c r="I28" s="9"/>
      <c r="J28" s="9"/>
    </row>
    <row r="29" spans="1:13" x14ac:dyDescent="0.2">
      <c r="G29" s="120"/>
      <c r="H29" s="2"/>
      <c r="I29" s="9"/>
      <c r="J29" s="9"/>
    </row>
    <row r="30" spans="1:13" ht="15" x14ac:dyDescent="0.2">
      <c r="A30" s="5" t="s">
        <v>52</v>
      </c>
      <c r="B30" s="24"/>
      <c r="F30" s="3"/>
      <c r="G30" s="119"/>
      <c r="H30" s="2"/>
      <c r="I30" s="9"/>
      <c r="J30" s="9"/>
    </row>
    <row r="31" spans="1:13" ht="13.5" thickBot="1" x14ac:dyDescent="0.25">
      <c r="A31" s="24" t="s">
        <v>53</v>
      </c>
      <c r="B31" s="24"/>
      <c r="F31" s="3"/>
      <c r="G31" s="118"/>
      <c r="H31" s="2"/>
      <c r="I31" s="9"/>
      <c r="J31" s="9"/>
    </row>
    <row r="32" spans="1:13" s="9" customFormat="1" ht="9.75" customHeight="1" x14ac:dyDescent="0.25">
      <c r="A32" s="340" t="s">
        <v>4</v>
      </c>
      <c r="B32" s="342" t="s">
        <v>5</v>
      </c>
      <c r="C32" s="344" t="s">
        <v>6</v>
      </c>
      <c r="D32" s="353" t="str">
        <f>D6</f>
        <v>2021. év</v>
      </c>
      <c r="E32" s="355" t="s">
        <v>923</v>
      </c>
    </row>
    <row r="33" spans="1:7" s="9" customFormat="1" ht="17.25" customHeight="1" thickBot="1" x14ac:dyDescent="0.3">
      <c r="A33" s="341"/>
      <c r="B33" s="343"/>
      <c r="C33" s="345"/>
      <c r="D33" s="367"/>
      <c r="E33" s="356" t="s">
        <v>924</v>
      </c>
    </row>
    <row r="34" spans="1:7" s="9" customFormat="1" ht="13.5" thickTop="1" x14ac:dyDescent="0.25">
      <c r="A34" s="10" t="s">
        <v>7</v>
      </c>
      <c r="B34" s="11" t="s">
        <v>54</v>
      </c>
      <c r="C34" s="12" t="s">
        <v>12</v>
      </c>
      <c r="D34" s="50">
        <v>543367</v>
      </c>
      <c r="E34" s="50">
        <v>475735</v>
      </c>
      <c r="G34" s="8"/>
    </row>
    <row r="35" spans="1:7" s="9" customFormat="1" x14ac:dyDescent="0.25">
      <c r="A35" s="25" t="s">
        <v>55</v>
      </c>
      <c r="B35" s="14" t="s">
        <v>56</v>
      </c>
      <c r="C35" s="15" t="s">
        <v>12</v>
      </c>
      <c r="D35" s="52">
        <v>57139</v>
      </c>
      <c r="E35" s="52">
        <v>65237</v>
      </c>
    </row>
    <row r="36" spans="1:7" s="9" customFormat="1" ht="15" customHeight="1" x14ac:dyDescent="0.25">
      <c r="A36" s="25" t="s">
        <v>57</v>
      </c>
      <c r="B36" s="14" t="s">
        <v>58</v>
      </c>
      <c r="C36" s="15" t="s">
        <v>12</v>
      </c>
      <c r="D36" s="52">
        <v>450116</v>
      </c>
      <c r="E36" s="52">
        <v>377417</v>
      </c>
    </row>
    <row r="37" spans="1:7" s="9" customFormat="1" ht="28.5" customHeight="1" x14ac:dyDescent="0.25">
      <c r="A37" s="25" t="s">
        <v>59</v>
      </c>
      <c r="B37" s="14" t="s">
        <v>60</v>
      </c>
      <c r="C37" s="15" t="s">
        <v>12</v>
      </c>
      <c r="D37" s="52">
        <v>0</v>
      </c>
      <c r="E37" s="52">
        <v>0</v>
      </c>
    </row>
    <row r="38" spans="1:7" s="9" customFormat="1" ht="25.5" x14ac:dyDescent="0.25">
      <c r="A38" s="25" t="s">
        <v>61</v>
      </c>
      <c r="B38" s="14" t="s">
        <v>62</v>
      </c>
      <c r="C38" s="15" t="s">
        <v>12</v>
      </c>
      <c r="D38" s="52">
        <f>SUM(D35:D37)</f>
        <v>507255</v>
      </c>
      <c r="E38" s="52">
        <f>SUM(E35:E37)</f>
        <v>442654</v>
      </c>
    </row>
    <row r="39" spans="1:7" s="9" customFormat="1" x14ac:dyDescent="0.25">
      <c r="A39" s="25" t="s">
        <v>63</v>
      </c>
      <c r="B39" s="14" t="s">
        <v>64</v>
      </c>
      <c r="C39" s="15" t="s">
        <v>12</v>
      </c>
      <c r="D39" s="52">
        <v>0</v>
      </c>
      <c r="E39" s="52">
        <v>0</v>
      </c>
    </row>
    <row r="40" spans="1:7" s="9" customFormat="1" ht="25.5" x14ac:dyDescent="0.25">
      <c r="A40" s="25" t="s">
        <v>65</v>
      </c>
      <c r="B40" s="16" t="s">
        <v>66</v>
      </c>
      <c r="C40" s="17" t="s">
        <v>12</v>
      </c>
      <c r="D40" s="52">
        <v>0</v>
      </c>
      <c r="E40" s="52">
        <v>0</v>
      </c>
    </row>
    <row r="41" spans="1:7" s="9" customFormat="1" x14ac:dyDescent="0.25">
      <c r="A41" s="25" t="s">
        <v>67</v>
      </c>
      <c r="B41" s="14" t="s">
        <v>68</v>
      </c>
      <c r="C41" s="15" t="s">
        <v>12</v>
      </c>
      <c r="D41" s="52">
        <v>0</v>
      </c>
      <c r="E41" s="52">
        <v>0</v>
      </c>
    </row>
    <row r="42" spans="1:7" s="9" customFormat="1" x14ac:dyDescent="0.25">
      <c r="A42" s="25" t="s">
        <v>69</v>
      </c>
      <c r="B42" s="14" t="s">
        <v>70</v>
      </c>
      <c r="C42" s="15" t="s">
        <v>12</v>
      </c>
      <c r="D42" s="52">
        <v>0</v>
      </c>
      <c r="E42" s="52">
        <v>0</v>
      </c>
    </row>
    <row r="43" spans="1:7" s="9" customFormat="1" x14ac:dyDescent="0.25">
      <c r="A43" s="25" t="s">
        <v>71</v>
      </c>
      <c r="B43" s="14" t="s">
        <v>72</v>
      </c>
      <c r="C43" s="15" t="s">
        <v>12</v>
      </c>
      <c r="D43" s="52">
        <v>0</v>
      </c>
      <c r="E43" s="52">
        <v>0</v>
      </c>
    </row>
    <row r="44" spans="1:7" s="9" customFormat="1" x14ac:dyDescent="0.25">
      <c r="A44" s="25" t="s">
        <v>73</v>
      </c>
      <c r="B44" s="14" t="s">
        <v>74</v>
      </c>
      <c r="C44" s="15" t="s">
        <v>12</v>
      </c>
      <c r="D44" s="52">
        <v>0</v>
      </c>
      <c r="E44" s="52">
        <v>0</v>
      </c>
    </row>
    <row r="45" spans="1:7" s="9" customFormat="1" ht="25.5" x14ac:dyDescent="0.25">
      <c r="A45" s="26" t="s">
        <v>10</v>
      </c>
      <c r="B45" s="14" t="s">
        <v>75</v>
      </c>
      <c r="C45" s="15" t="s">
        <v>27</v>
      </c>
      <c r="D45" s="52">
        <f>SUM(D46:D49)</f>
        <v>1480200</v>
      </c>
      <c r="E45" s="272">
        <f>SUM(E46:E49)</f>
        <v>7664120</v>
      </c>
    </row>
    <row r="46" spans="1:7" s="9" customFormat="1" x14ac:dyDescent="0.25">
      <c r="A46" s="27" t="s">
        <v>76</v>
      </c>
      <c r="B46" s="14" t="s">
        <v>77</v>
      </c>
      <c r="C46" s="15" t="s">
        <v>27</v>
      </c>
      <c r="D46" s="52">
        <v>132494</v>
      </c>
      <c r="E46" s="272">
        <v>175153</v>
      </c>
    </row>
    <row r="47" spans="1:7" s="9" customFormat="1" x14ac:dyDescent="0.25">
      <c r="A47" s="27" t="s">
        <v>78</v>
      </c>
      <c r="B47" s="14" t="s">
        <v>79</v>
      </c>
      <c r="C47" s="15" t="s">
        <v>27</v>
      </c>
      <c r="D47" s="52">
        <v>1143402</v>
      </c>
      <c r="E47" s="272">
        <v>7160919</v>
      </c>
    </row>
    <row r="48" spans="1:7" s="9" customFormat="1" ht="25.5" x14ac:dyDescent="0.25">
      <c r="A48" s="27" t="s">
        <v>80</v>
      </c>
      <c r="B48" s="14" t="s">
        <v>81</v>
      </c>
      <c r="C48" s="15" t="s">
        <v>27</v>
      </c>
      <c r="D48" s="52">
        <v>0</v>
      </c>
      <c r="E48" s="272">
        <v>0</v>
      </c>
    </row>
    <row r="49" spans="1:8" s="9" customFormat="1" ht="25.5" x14ac:dyDescent="0.25">
      <c r="A49" s="27" t="s">
        <v>82</v>
      </c>
      <c r="B49" s="16" t="s">
        <v>83</v>
      </c>
      <c r="C49" s="17" t="s">
        <v>27</v>
      </c>
      <c r="D49" s="142">
        <f>D50-D46-D47-D48</f>
        <v>204304</v>
      </c>
      <c r="E49" s="273">
        <f>E50-E46-E47-E48</f>
        <v>328048</v>
      </c>
    </row>
    <row r="50" spans="1:8" s="9" customFormat="1" ht="25.5" x14ac:dyDescent="0.25">
      <c r="A50" s="27" t="s">
        <v>84</v>
      </c>
      <c r="B50" s="16" t="s">
        <v>85</v>
      </c>
      <c r="C50" s="17" t="s">
        <v>27</v>
      </c>
      <c r="D50" s="52">
        <v>1480200</v>
      </c>
      <c r="E50" s="272">
        <v>7664120</v>
      </c>
    </row>
    <row r="51" spans="1:8" s="9" customFormat="1" x14ac:dyDescent="0.25">
      <c r="A51" s="26" t="s">
        <v>13</v>
      </c>
      <c r="B51" s="14" t="s">
        <v>86</v>
      </c>
      <c r="C51" s="15" t="s">
        <v>27</v>
      </c>
      <c r="D51" s="52">
        <v>0</v>
      </c>
      <c r="E51" s="272">
        <v>0</v>
      </c>
    </row>
    <row r="52" spans="1:8" s="9" customFormat="1" x14ac:dyDescent="0.25">
      <c r="A52" s="25" t="s">
        <v>87</v>
      </c>
      <c r="B52" s="14" t="s">
        <v>88</v>
      </c>
      <c r="C52" s="15" t="s">
        <v>27</v>
      </c>
      <c r="D52" s="52">
        <v>0</v>
      </c>
      <c r="E52" s="272">
        <v>0</v>
      </c>
    </row>
    <row r="53" spans="1:8" s="9" customFormat="1" x14ac:dyDescent="0.25">
      <c r="A53" s="25" t="s">
        <v>89</v>
      </c>
      <c r="B53" s="14" t="s">
        <v>90</v>
      </c>
      <c r="C53" s="15" t="s">
        <v>27</v>
      </c>
      <c r="D53" s="52">
        <v>0</v>
      </c>
      <c r="E53" s="272">
        <v>0</v>
      </c>
    </row>
    <row r="54" spans="1:8" s="9" customFormat="1" x14ac:dyDescent="0.25">
      <c r="A54" s="13" t="s">
        <v>91</v>
      </c>
      <c r="B54" s="14" t="s">
        <v>92</v>
      </c>
      <c r="C54" s="15" t="s">
        <v>27</v>
      </c>
      <c r="D54" s="52">
        <v>0</v>
      </c>
      <c r="E54" s="272">
        <v>0</v>
      </c>
    </row>
    <row r="55" spans="1:8" s="9" customFormat="1" ht="25.5" x14ac:dyDescent="0.25">
      <c r="A55" s="25" t="s">
        <v>93</v>
      </c>
      <c r="B55" s="14" t="s">
        <v>94</v>
      </c>
      <c r="C55" s="15" t="s">
        <v>27</v>
      </c>
      <c r="D55" s="52">
        <v>57770</v>
      </c>
      <c r="E55" s="272">
        <v>124051</v>
      </c>
    </row>
    <row r="56" spans="1:8" s="9" customFormat="1" x14ac:dyDescent="0.25">
      <c r="A56" s="28" t="s">
        <v>15</v>
      </c>
      <c r="B56" s="16" t="s">
        <v>95</v>
      </c>
      <c r="C56" s="17" t="s">
        <v>27</v>
      </c>
      <c r="D56" s="52">
        <v>507420</v>
      </c>
      <c r="E56" s="272">
        <v>514967</v>
      </c>
    </row>
    <row r="57" spans="1:8" s="9" customFormat="1" ht="24.75" customHeight="1" x14ac:dyDescent="0.25">
      <c r="A57" s="29" t="s">
        <v>96</v>
      </c>
      <c r="B57" s="16" t="s">
        <v>97</v>
      </c>
      <c r="C57" s="17" t="s">
        <v>27</v>
      </c>
      <c r="D57" s="52">
        <v>106818</v>
      </c>
      <c r="E57" s="272">
        <v>114135</v>
      </c>
    </row>
    <row r="58" spans="1:8" s="9" customFormat="1" ht="42.75" customHeight="1" x14ac:dyDescent="0.25">
      <c r="A58" s="29" t="s">
        <v>98</v>
      </c>
      <c r="B58" s="16" t="s">
        <v>99</v>
      </c>
      <c r="C58" s="17" t="s">
        <v>27</v>
      </c>
      <c r="D58" s="52">
        <v>136069</v>
      </c>
      <c r="E58" s="272">
        <v>163521</v>
      </c>
    </row>
    <row r="59" spans="1:8" s="9" customFormat="1" ht="17.25" customHeight="1" x14ac:dyDescent="0.25">
      <c r="A59" s="29" t="s">
        <v>100</v>
      </c>
      <c r="B59" s="14" t="s">
        <v>101</v>
      </c>
      <c r="C59" s="15" t="s">
        <v>27</v>
      </c>
      <c r="D59" s="142">
        <f>D56-D57-D58-D60</f>
        <v>264533</v>
      </c>
      <c r="E59" s="273">
        <f>E56-E57-E58-E60</f>
        <v>237311</v>
      </c>
    </row>
    <row r="60" spans="1:8" s="9" customFormat="1" ht="17.25" customHeight="1" x14ac:dyDescent="0.25">
      <c r="A60" s="29" t="s">
        <v>102</v>
      </c>
      <c r="B60" s="16" t="s">
        <v>103</v>
      </c>
      <c r="C60" s="17" t="s">
        <v>27</v>
      </c>
      <c r="D60" s="52">
        <v>0</v>
      </c>
      <c r="E60" s="272">
        <v>0</v>
      </c>
    </row>
    <row r="61" spans="1:8" s="9" customFormat="1" ht="17.25" customHeight="1" thickBot="1" x14ac:dyDescent="0.3">
      <c r="A61" s="30" t="s">
        <v>104</v>
      </c>
      <c r="B61" s="19" t="s">
        <v>105</v>
      </c>
      <c r="C61" s="20" t="s">
        <v>27</v>
      </c>
      <c r="D61" s="117">
        <v>0</v>
      </c>
      <c r="E61" s="274">
        <v>0</v>
      </c>
    </row>
    <row r="62" spans="1:8" x14ac:dyDescent="0.2">
      <c r="A62" s="31"/>
      <c r="B62" s="22"/>
      <c r="C62" s="21"/>
      <c r="D62" s="32"/>
      <c r="E62" s="32"/>
      <c r="F62" s="32"/>
      <c r="G62" s="121"/>
      <c r="H62" s="2"/>
    </row>
    <row r="63" spans="1:8" ht="15" x14ac:dyDescent="0.2">
      <c r="A63" s="5" t="s">
        <v>106</v>
      </c>
      <c r="F63" s="3"/>
      <c r="G63" s="2"/>
      <c r="H63" s="2"/>
    </row>
    <row r="64" spans="1:8" ht="13.5" thickBot="1" x14ac:dyDescent="0.25">
      <c r="A64" s="24" t="s">
        <v>107</v>
      </c>
      <c r="F64" s="3"/>
      <c r="G64" s="2"/>
      <c r="H64" s="2"/>
    </row>
    <row r="65" spans="1:8" s="9" customFormat="1" ht="9.75" customHeight="1" x14ac:dyDescent="0.25">
      <c r="A65" s="340" t="s">
        <v>4</v>
      </c>
      <c r="B65" s="342" t="s">
        <v>5</v>
      </c>
      <c r="C65" s="344" t="s">
        <v>6</v>
      </c>
      <c r="D65" s="353" t="s">
        <v>841</v>
      </c>
      <c r="E65" s="353" t="s">
        <v>923</v>
      </c>
    </row>
    <row r="66" spans="1:8" s="9" customFormat="1" ht="17.25" customHeight="1" thickBot="1" x14ac:dyDescent="0.3">
      <c r="A66" s="350"/>
      <c r="B66" s="351"/>
      <c r="C66" s="352"/>
      <c r="D66" s="354"/>
      <c r="E66" s="354"/>
    </row>
    <row r="67" spans="1:8" s="9" customFormat="1" ht="16.5" thickTop="1" x14ac:dyDescent="0.25">
      <c r="A67" s="33" t="s">
        <v>7</v>
      </c>
      <c r="B67" s="34" t="s">
        <v>108</v>
      </c>
      <c r="C67" s="35" t="s">
        <v>109</v>
      </c>
      <c r="D67" s="143"/>
      <c r="E67" s="228"/>
    </row>
    <row r="68" spans="1:8" s="9" customFormat="1" ht="25.5" x14ac:dyDescent="0.25">
      <c r="A68" s="36" t="s">
        <v>10</v>
      </c>
      <c r="B68" s="14" t="s">
        <v>110</v>
      </c>
      <c r="C68" s="15" t="s">
        <v>109</v>
      </c>
      <c r="D68" s="116"/>
      <c r="E68" s="229"/>
    </row>
    <row r="69" spans="1:8" s="9" customFormat="1" ht="13.5" thickBot="1" x14ac:dyDescent="0.3">
      <c r="A69" s="37" t="s">
        <v>13</v>
      </c>
      <c r="B69" s="38" t="s">
        <v>111</v>
      </c>
      <c r="C69" s="39" t="s">
        <v>112</v>
      </c>
      <c r="D69" s="144">
        <v>59</v>
      </c>
      <c r="E69" s="144">
        <v>60</v>
      </c>
    </row>
    <row r="70" spans="1:8" x14ac:dyDescent="0.2">
      <c r="B70" s="22"/>
      <c r="C70" s="21"/>
      <c r="D70" s="32"/>
      <c r="F70" s="3"/>
      <c r="G70" s="2"/>
      <c r="H70" s="2"/>
    </row>
    <row r="71" spans="1:8" customFormat="1" ht="15.75" x14ac:dyDescent="0.25">
      <c r="A71" s="5" t="s">
        <v>113</v>
      </c>
      <c r="B71" s="2"/>
      <c r="C71" s="2"/>
      <c r="D71" s="127"/>
      <c r="E71" s="127"/>
      <c r="F71" s="127"/>
    </row>
    <row r="72" spans="1:8" customFormat="1" ht="29.25" customHeight="1" thickBot="1" x14ac:dyDescent="0.3">
      <c r="A72" s="349" t="s">
        <v>114</v>
      </c>
      <c r="B72" s="349"/>
      <c r="C72" s="349"/>
      <c r="D72" s="349"/>
      <c r="E72" s="349"/>
      <c r="F72" s="128"/>
    </row>
    <row r="73" spans="1:8" s="9" customFormat="1" ht="9.75" customHeight="1" x14ac:dyDescent="0.25">
      <c r="A73" s="357" t="s">
        <v>4</v>
      </c>
      <c r="B73" s="359" t="s">
        <v>115</v>
      </c>
      <c r="C73" s="361" t="s">
        <v>6</v>
      </c>
      <c r="D73" s="363">
        <v>2021</v>
      </c>
      <c r="E73" s="368">
        <v>2022</v>
      </c>
      <c r="F73" s="125"/>
    </row>
    <row r="74" spans="1:8" s="9" customFormat="1" ht="17.25" customHeight="1" thickBot="1" x14ac:dyDescent="0.3">
      <c r="A74" s="358"/>
      <c r="B74" s="360"/>
      <c r="C74" s="362"/>
      <c r="D74" s="364"/>
      <c r="E74" s="369"/>
      <c r="F74" s="125"/>
    </row>
    <row r="75" spans="1:8" customFormat="1" ht="15.75" thickTop="1" x14ac:dyDescent="0.25">
      <c r="A75" s="104" t="s">
        <v>7</v>
      </c>
      <c r="B75" s="167" t="s">
        <v>116</v>
      </c>
      <c r="C75" s="105" t="s">
        <v>27</v>
      </c>
      <c r="D75" s="270">
        <v>50</v>
      </c>
      <c r="E75" s="230">
        <v>65</v>
      </c>
      <c r="F75" s="129"/>
    </row>
    <row r="76" spans="1:8" customFormat="1" ht="15" x14ac:dyDescent="0.25">
      <c r="A76" s="106" t="s">
        <v>10</v>
      </c>
      <c r="B76" s="167" t="s">
        <v>117</v>
      </c>
      <c r="C76" s="105" t="s">
        <v>27</v>
      </c>
      <c r="D76" s="231">
        <v>100</v>
      </c>
      <c r="E76" s="230">
        <v>100</v>
      </c>
      <c r="F76" s="130"/>
    </row>
    <row r="77" spans="1:8" customFormat="1" ht="15" x14ac:dyDescent="0.25">
      <c r="A77" s="104" t="s">
        <v>13</v>
      </c>
      <c r="B77" s="167" t="s">
        <v>118</v>
      </c>
      <c r="C77" s="105" t="s">
        <v>27</v>
      </c>
      <c r="D77" s="231">
        <v>50</v>
      </c>
      <c r="E77" s="230">
        <v>50</v>
      </c>
      <c r="F77" s="130"/>
    </row>
    <row r="78" spans="1:8" customFormat="1" ht="15" x14ac:dyDescent="0.25">
      <c r="A78" s="106" t="s">
        <v>91</v>
      </c>
      <c r="B78" s="167" t="s">
        <v>119</v>
      </c>
      <c r="C78" s="105" t="s">
        <v>27</v>
      </c>
      <c r="D78" s="231">
        <v>80</v>
      </c>
      <c r="E78" s="230"/>
      <c r="F78" s="129"/>
    </row>
    <row r="79" spans="1:8" customFormat="1" ht="15" x14ac:dyDescent="0.25">
      <c r="A79" s="104" t="s">
        <v>15</v>
      </c>
      <c r="B79" s="167" t="s">
        <v>120</v>
      </c>
      <c r="C79" s="105" t="s">
        <v>27</v>
      </c>
      <c r="D79" s="232">
        <v>40</v>
      </c>
      <c r="E79" s="230"/>
      <c r="F79" s="130"/>
    </row>
    <row r="80" spans="1:8" customFormat="1" ht="15" x14ac:dyDescent="0.25">
      <c r="A80" s="106" t="s">
        <v>17</v>
      </c>
      <c r="B80" s="167" t="s">
        <v>123</v>
      </c>
      <c r="C80" s="105" t="s">
        <v>27</v>
      </c>
      <c r="D80" s="232"/>
      <c r="E80" s="233">
        <v>48</v>
      </c>
      <c r="F80" s="129"/>
    </row>
    <row r="81" spans="1:7" customFormat="1" ht="15" x14ac:dyDescent="0.25">
      <c r="A81" s="104" t="s">
        <v>20</v>
      </c>
      <c r="B81" s="167" t="s">
        <v>925</v>
      </c>
      <c r="C81" s="105" t="s">
        <v>27</v>
      </c>
      <c r="D81" s="232"/>
      <c r="E81" s="233"/>
      <c r="F81" s="129"/>
    </row>
    <row r="82" spans="1:7" customFormat="1" ht="15" x14ac:dyDescent="0.25">
      <c r="A82" s="106" t="s">
        <v>23</v>
      </c>
      <c r="B82" s="167" t="s">
        <v>126</v>
      </c>
      <c r="C82" s="105" t="s">
        <v>27</v>
      </c>
      <c r="D82" s="231">
        <v>200</v>
      </c>
      <c r="E82" s="230">
        <v>50</v>
      </c>
      <c r="F82" s="130"/>
    </row>
    <row r="83" spans="1:7" customFormat="1" ht="15" x14ac:dyDescent="0.25">
      <c r="A83" s="104" t="s">
        <v>25</v>
      </c>
      <c r="B83" s="167" t="s">
        <v>926</v>
      </c>
      <c r="C83" s="105" t="s">
        <v>27</v>
      </c>
      <c r="D83" s="231"/>
      <c r="E83" s="234">
        <v>20</v>
      </c>
      <c r="F83" s="129"/>
      <c r="G83" s="122"/>
    </row>
    <row r="84" spans="1:7" customFormat="1" ht="30" x14ac:dyDescent="0.25">
      <c r="A84" s="104" t="s">
        <v>28</v>
      </c>
      <c r="B84" s="167" t="s">
        <v>156</v>
      </c>
      <c r="C84" s="105" t="s">
        <v>27</v>
      </c>
      <c r="D84" s="235">
        <v>2135</v>
      </c>
      <c r="E84" s="236"/>
      <c r="F84" s="129"/>
      <c r="G84" s="122"/>
    </row>
    <row r="85" spans="1:7" customFormat="1" ht="15" x14ac:dyDescent="0.25">
      <c r="A85" s="106" t="s">
        <v>30</v>
      </c>
      <c r="B85" s="167" t="s">
        <v>836</v>
      </c>
      <c r="C85" s="105" t="s">
        <v>27</v>
      </c>
      <c r="D85" s="235">
        <v>50</v>
      </c>
      <c r="E85" s="237">
        <v>50</v>
      </c>
      <c r="F85" s="131"/>
      <c r="G85" s="122"/>
    </row>
    <row r="86" spans="1:7" customFormat="1" ht="15" x14ac:dyDescent="0.25">
      <c r="A86" s="106" t="s">
        <v>32</v>
      </c>
      <c r="B86" s="167" t="s">
        <v>838</v>
      </c>
      <c r="C86" s="105" t="s">
        <v>27</v>
      </c>
      <c r="D86" s="235">
        <v>140</v>
      </c>
      <c r="E86" s="236">
        <v>150</v>
      </c>
      <c r="F86" s="131"/>
      <c r="G86" s="122"/>
    </row>
    <row r="87" spans="1:7" customFormat="1" ht="15" x14ac:dyDescent="0.25">
      <c r="A87" s="104" t="s">
        <v>34</v>
      </c>
      <c r="B87" s="167" t="s">
        <v>839</v>
      </c>
      <c r="C87" s="105" t="s">
        <v>27</v>
      </c>
      <c r="D87" s="235">
        <v>150</v>
      </c>
      <c r="E87" s="236"/>
      <c r="F87" s="131"/>
      <c r="G87" s="122"/>
    </row>
    <row r="88" spans="1:7" customFormat="1" ht="15" x14ac:dyDescent="0.25">
      <c r="A88" s="106" t="s">
        <v>36</v>
      </c>
      <c r="B88" s="167" t="s">
        <v>840</v>
      </c>
      <c r="C88" s="105" t="s">
        <v>27</v>
      </c>
      <c r="D88" s="235">
        <v>344</v>
      </c>
      <c r="E88" s="237"/>
      <c r="F88" s="129"/>
      <c r="G88" s="122"/>
    </row>
    <row r="89" spans="1:7" customFormat="1" ht="15" x14ac:dyDescent="0.25">
      <c r="A89" s="104" t="s">
        <v>38</v>
      </c>
      <c r="B89" s="167" t="s">
        <v>927</v>
      </c>
      <c r="C89" s="105" t="s">
        <v>27</v>
      </c>
      <c r="D89" s="235">
        <v>113.85599999999999</v>
      </c>
      <c r="E89" s="236"/>
      <c r="F89" s="129"/>
      <c r="G89" s="122"/>
    </row>
    <row r="90" spans="1:7" customFormat="1" ht="15" x14ac:dyDescent="0.25">
      <c r="A90" s="106" t="s">
        <v>40</v>
      </c>
      <c r="B90" s="167" t="s">
        <v>928</v>
      </c>
      <c r="C90" s="105" t="s">
        <v>27</v>
      </c>
      <c r="D90" s="235">
        <v>50</v>
      </c>
      <c r="E90" s="236"/>
      <c r="F90" s="129"/>
      <c r="G90" s="122"/>
    </row>
    <row r="91" spans="1:7" customFormat="1" ht="15" x14ac:dyDescent="0.25">
      <c r="A91" s="104" t="s">
        <v>42</v>
      </c>
      <c r="B91" s="167" t="s">
        <v>929</v>
      </c>
      <c r="C91" s="105" t="s">
        <v>27</v>
      </c>
      <c r="D91" s="235">
        <v>1067.5</v>
      </c>
      <c r="E91" s="236"/>
      <c r="F91" s="132"/>
      <c r="G91" s="122"/>
    </row>
    <row r="92" spans="1:7" customFormat="1" ht="15" x14ac:dyDescent="0.25">
      <c r="A92" s="106" t="s">
        <v>44</v>
      </c>
      <c r="B92" s="167" t="s">
        <v>939</v>
      </c>
      <c r="C92" s="105" t="s">
        <v>27</v>
      </c>
      <c r="D92" s="235"/>
      <c r="E92" s="236">
        <v>50</v>
      </c>
      <c r="F92" s="132"/>
      <c r="G92" s="122"/>
    </row>
    <row r="93" spans="1:7" customFormat="1" ht="15" customHeight="1" x14ac:dyDescent="0.25">
      <c r="A93" s="104" t="s">
        <v>46</v>
      </c>
      <c r="B93" s="167" t="s">
        <v>930</v>
      </c>
      <c r="C93" s="105" t="s">
        <v>27</v>
      </c>
      <c r="D93" s="235"/>
      <c r="E93" s="236">
        <v>14</v>
      </c>
      <c r="F93" s="132"/>
      <c r="G93" s="122"/>
    </row>
    <row r="94" spans="1:7" customFormat="1" ht="15" customHeight="1" x14ac:dyDescent="0.25">
      <c r="A94" s="106" t="s">
        <v>48</v>
      </c>
      <c r="B94" s="167" t="s">
        <v>931</v>
      </c>
      <c r="C94" s="105" t="s">
        <v>27</v>
      </c>
      <c r="D94" s="235"/>
      <c r="E94" s="236">
        <v>20</v>
      </c>
      <c r="F94" s="132"/>
      <c r="G94" s="122"/>
    </row>
    <row r="95" spans="1:7" customFormat="1" ht="15" x14ac:dyDescent="0.25">
      <c r="A95" s="104" t="s">
        <v>50</v>
      </c>
      <c r="B95" s="167" t="s">
        <v>932</v>
      </c>
      <c r="C95" s="105" t="s">
        <v>27</v>
      </c>
      <c r="D95" s="235"/>
      <c r="E95" s="236">
        <f>30+31</f>
        <v>61</v>
      </c>
      <c r="F95" s="132"/>
      <c r="G95" s="122"/>
    </row>
    <row r="96" spans="1:7" customFormat="1" ht="15" x14ac:dyDescent="0.25">
      <c r="A96" s="106" t="s">
        <v>121</v>
      </c>
      <c r="B96" s="167" t="s">
        <v>940</v>
      </c>
      <c r="C96" s="105" t="s">
        <v>27</v>
      </c>
      <c r="D96" s="235"/>
      <c r="E96" s="236">
        <v>41</v>
      </c>
      <c r="F96" s="132"/>
      <c r="G96" s="122"/>
    </row>
    <row r="97" spans="1:8" customFormat="1" ht="15" x14ac:dyDescent="0.25">
      <c r="A97" s="106" t="s">
        <v>122</v>
      </c>
      <c r="B97" s="167" t="s">
        <v>941</v>
      </c>
      <c r="C97" s="105" t="s">
        <v>27</v>
      </c>
      <c r="D97" s="235"/>
      <c r="E97" s="236">
        <v>30</v>
      </c>
      <c r="F97" s="132"/>
      <c r="G97" s="122"/>
    </row>
    <row r="98" spans="1:8" customFormat="1" ht="15" x14ac:dyDescent="0.25">
      <c r="A98" s="106" t="s">
        <v>124</v>
      </c>
      <c r="B98" s="167" t="s">
        <v>942</v>
      </c>
      <c r="C98" s="105" t="s">
        <v>27</v>
      </c>
      <c r="D98" s="235"/>
      <c r="E98" s="236">
        <v>10</v>
      </c>
      <c r="F98" s="132"/>
      <c r="G98" s="122"/>
    </row>
    <row r="99" spans="1:8" ht="15" x14ac:dyDescent="0.2">
      <c r="A99" s="106" t="s">
        <v>125</v>
      </c>
      <c r="B99" s="167" t="s">
        <v>943</v>
      </c>
      <c r="C99" s="105" t="s">
        <v>27</v>
      </c>
      <c r="D99" s="235"/>
      <c r="E99" s="236">
        <v>10</v>
      </c>
      <c r="F99" s="32"/>
      <c r="G99" s="121"/>
      <c r="H99" s="32"/>
    </row>
    <row r="100" spans="1:8" ht="15" x14ac:dyDescent="0.2">
      <c r="A100" s="106" t="s">
        <v>127</v>
      </c>
      <c r="B100" s="167" t="s">
        <v>944</v>
      </c>
      <c r="C100" s="105" t="s">
        <v>27</v>
      </c>
      <c r="D100" s="235"/>
      <c r="E100" s="236">
        <v>10</v>
      </c>
      <c r="F100" s="32"/>
      <c r="G100" s="121"/>
      <c r="H100" s="32"/>
    </row>
    <row r="101" spans="1:8" ht="15" x14ac:dyDescent="0.2">
      <c r="A101" s="106" t="s">
        <v>128</v>
      </c>
      <c r="B101" s="167" t="s">
        <v>945</v>
      </c>
      <c r="C101" s="105" t="s">
        <v>27</v>
      </c>
      <c r="D101" s="235"/>
      <c r="E101" s="236">
        <v>10</v>
      </c>
      <c r="F101" s="32"/>
      <c r="G101" s="121"/>
      <c r="H101" s="32"/>
    </row>
    <row r="102" spans="1:8" ht="15" x14ac:dyDescent="0.2">
      <c r="A102" s="106" t="s">
        <v>129</v>
      </c>
      <c r="B102" s="167" t="s">
        <v>946</v>
      </c>
      <c r="C102" s="105" t="s">
        <v>27</v>
      </c>
      <c r="D102" s="235"/>
      <c r="E102" s="236">
        <v>10</v>
      </c>
      <c r="F102" s="32"/>
      <c r="G102" s="121"/>
      <c r="H102" s="32"/>
    </row>
    <row r="103" spans="1:8" ht="15" x14ac:dyDescent="0.2">
      <c r="A103" s="106" t="s">
        <v>130</v>
      </c>
      <c r="B103" s="167" t="s">
        <v>947</v>
      </c>
      <c r="C103" s="105" t="s">
        <v>27</v>
      </c>
      <c r="D103" s="235"/>
      <c r="E103" s="236">
        <v>10</v>
      </c>
      <c r="F103" s="32"/>
      <c r="G103" s="121"/>
      <c r="H103" s="32"/>
    </row>
    <row r="104" spans="1:8" ht="15" x14ac:dyDescent="0.2">
      <c r="A104" s="106" t="s">
        <v>131</v>
      </c>
      <c r="B104" s="167" t="s">
        <v>948</v>
      </c>
      <c r="C104" s="105" t="s">
        <v>27</v>
      </c>
      <c r="D104" s="235"/>
      <c r="E104" s="236">
        <v>10</v>
      </c>
      <c r="F104" s="32"/>
      <c r="G104" s="121"/>
      <c r="H104" s="32"/>
    </row>
    <row r="105" spans="1:8" ht="15" x14ac:dyDescent="0.2">
      <c r="A105" s="106" t="s">
        <v>132</v>
      </c>
      <c r="B105" s="167" t="s">
        <v>949</v>
      </c>
      <c r="C105" s="105" t="s">
        <v>27</v>
      </c>
      <c r="D105" s="235"/>
      <c r="E105" s="236">
        <v>10</v>
      </c>
      <c r="F105" s="32"/>
      <c r="G105" s="121"/>
      <c r="H105" s="32"/>
    </row>
    <row r="106" spans="1:8" ht="30" x14ac:dyDescent="0.2">
      <c r="A106" s="106" t="s">
        <v>133</v>
      </c>
      <c r="B106" s="167" t="s">
        <v>950</v>
      </c>
      <c r="C106" s="105" t="s">
        <v>27</v>
      </c>
      <c r="D106" s="235"/>
      <c r="E106" s="236">
        <v>10</v>
      </c>
      <c r="F106" s="32"/>
      <c r="G106" s="121"/>
      <c r="H106" s="32"/>
    </row>
    <row r="107" spans="1:8" ht="30" x14ac:dyDescent="0.2">
      <c r="A107" s="106" t="s">
        <v>134</v>
      </c>
      <c r="B107" s="167" t="s">
        <v>951</v>
      </c>
      <c r="C107" s="105" t="s">
        <v>27</v>
      </c>
      <c r="D107" s="235"/>
      <c r="E107" s="236">
        <v>50</v>
      </c>
      <c r="F107" s="32"/>
      <c r="G107" s="121"/>
      <c r="H107" s="32"/>
    </row>
    <row r="108" spans="1:8" ht="15" x14ac:dyDescent="0.2">
      <c r="A108" s="106" t="s">
        <v>135</v>
      </c>
      <c r="B108" s="167" t="s">
        <v>952</v>
      </c>
      <c r="C108" s="105" t="s">
        <v>27</v>
      </c>
      <c r="D108" s="235"/>
      <c r="E108" s="236">
        <v>30</v>
      </c>
      <c r="F108" s="32"/>
      <c r="G108" s="121"/>
      <c r="H108" s="32"/>
    </row>
    <row r="109" spans="1:8" ht="15" x14ac:dyDescent="0.2">
      <c r="A109" s="106" t="s">
        <v>136</v>
      </c>
      <c r="B109" s="167" t="s">
        <v>933</v>
      </c>
      <c r="C109" s="105" t="s">
        <v>27</v>
      </c>
      <c r="D109" s="235"/>
      <c r="E109" s="236">
        <v>50</v>
      </c>
      <c r="F109" s="32"/>
      <c r="G109" s="121"/>
      <c r="H109" s="32"/>
    </row>
    <row r="110" spans="1:8" ht="30.75" thickBot="1" x14ac:dyDescent="0.25">
      <c r="A110" s="107" t="s">
        <v>137</v>
      </c>
      <c r="B110" s="271" t="s">
        <v>934</v>
      </c>
      <c r="C110" s="108" t="s">
        <v>27</v>
      </c>
      <c r="D110" s="238"/>
      <c r="E110" s="239">
        <v>30</v>
      </c>
      <c r="F110" s="32"/>
      <c r="G110" s="121"/>
      <c r="H110" s="32"/>
    </row>
    <row r="111" spans="1:8" ht="15" x14ac:dyDescent="0.2">
      <c r="A111" s="240"/>
      <c r="B111" s="241"/>
      <c r="C111" s="242"/>
      <c r="D111" s="132"/>
      <c r="E111" s="132"/>
      <c r="F111" s="32"/>
      <c r="G111" s="121"/>
      <c r="H111" s="32"/>
    </row>
    <row r="112" spans="1:8" ht="15" x14ac:dyDescent="0.2">
      <c r="A112" s="5" t="s">
        <v>159</v>
      </c>
      <c r="F112" s="3"/>
      <c r="G112" s="118"/>
      <c r="H112" s="3"/>
    </row>
    <row r="113" spans="1:9" ht="13.5" thickBot="1" x14ac:dyDescent="0.25">
      <c r="A113" s="24" t="s">
        <v>160</v>
      </c>
      <c r="F113" s="3"/>
      <c r="G113" s="118"/>
      <c r="H113" s="3"/>
    </row>
    <row r="114" spans="1:9" s="9" customFormat="1" ht="9.75" customHeight="1" x14ac:dyDescent="0.25">
      <c r="A114" s="326" t="s">
        <v>4</v>
      </c>
      <c r="B114" s="324" t="s">
        <v>5</v>
      </c>
      <c r="C114" s="322" t="s">
        <v>6</v>
      </c>
      <c r="D114" s="355" t="s">
        <v>841</v>
      </c>
      <c r="E114" s="365" t="s">
        <v>924</v>
      </c>
      <c r="F114" s="119"/>
    </row>
    <row r="115" spans="1:9" s="9" customFormat="1" ht="17.25" customHeight="1" thickBot="1" x14ac:dyDescent="0.3">
      <c r="A115" s="327"/>
      <c r="B115" s="325"/>
      <c r="C115" s="323"/>
      <c r="D115" s="356"/>
      <c r="E115" s="366"/>
      <c r="F115" s="119"/>
    </row>
    <row r="116" spans="1:9" s="9" customFormat="1" ht="29.25" customHeight="1" thickTop="1" x14ac:dyDescent="0.25">
      <c r="A116" s="40" t="s">
        <v>7</v>
      </c>
      <c r="B116" s="11" t="s">
        <v>161</v>
      </c>
      <c r="C116" s="12" t="s">
        <v>27</v>
      </c>
      <c r="D116" s="50">
        <v>5411</v>
      </c>
      <c r="E116" s="50">
        <v>2793</v>
      </c>
      <c r="F116" s="119"/>
    </row>
    <row r="117" spans="1:9" s="9" customFormat="1" ht="27" customHeight="1" x14ac:dyDescent="0.25">
      <c r="A117" s="36" t="s">
        <v>10</v>
      </c>
      <c r="B117" s="14" t="s">
        <v>162</v>
      </c>
      <c r="C117" s="15" t="s">
        <v>27</v>
      </c>
      <c r="D117" s="52">
        <v>0</v>
      </c>
      <c r="E117" s="52">
        <v>0</v>
      </c>
      <c r="F117" s="119"/>
    </row>
    <row r="118" spans="1:9" s="9" customFormat="1" ht="28.5" customHeight="1" x14ac:dyDescent="0.25">
      <c r="A118" s="36" t="s">
        <v>13</v>
      </c>
      <c r="B118" s="14" t="s">
        <v>163</v>
      </c>
      <c r="C118" s="15" t="s">
        <v>27</v>
      </c>
      <c r="D118" s="52">
        <v>0</v>
      </c>
      <c r="E118" s="52">
        <v>0</v>
      </c>
      <c r="F118" s="119"/>
    </row>
    <row r="119" spans="1:9" s="9" customFormat="1" x14ac:dyDescent="0.25">
      <c r="A119" s="36" t="s">
        <v>91</v>
      </c>
      <c r="B119" s="14" t="s">
        <v>164</v>
      </c>
      <c r="C119" s="15" t="s">
        <v>27</v>
      </c>
      <c r="D119" s="52">
        <v>0</v>
      </c>
      <c r="E119" s="52">
        <v>0</v>
      </c>
      <c r="F119" s="119"/>
    </row>
    <row r="120" spans="1:9" s="9" customFormat="1" ht="25.5" customHeight="1" x14ac:dyDescent="0.25">
      <c r="A120" s="36" t="s">
        <v>15</v>
      </c>
      <c r="B120" s="14" t="s">
        <v>165</v>
      </c>
      <c r="C120" s="15" t="s">
        <v>166</v>
      </c>
      <c r="D120" s="52">
        <v>0</v>
      </c>
      <c r="E120" s="52">
        <v>0</v>
      </c>
      <c r="F120" s="119"/>
    </row>
    <row r="121" spans="1:9" s="9" customFormat="1" x14ac:dyDescent="0.25">
      <c r="A121" s="36" t="s">
        <v>17</v>
      </c>
      <c r="B121" s="14" t="s">
        <v>167</v>
      </c>
      <c r="C121" s="15" t="s">
        <v>27</v>
      </c>
      <c r="D121" s="116">
        <v>0</v>
      </c>
      <c r="E121" s="116">
        <v>0</v>
      </c>
      <c r="F121" s="119"/>
    </row>
    <row r="122" spans="1:9" s="9" customFormat="1" x14ac:dyDescent="0.25">
      <c r="A122" s="36" t="s">
        <v>20</v>
      </c>
      <c r="B122" s="14" t="s">
        <v>168</v>
      </c>
      <c r="C122" s="15" t="s">
        <v>27</v>
      </c>
      <c r="D122" s="116">
        <v>266938</v>
      </c>
      <c r="E122" s="116">
        <v>2844950</v>
      </c>
      <c r="F122" s="119"/>
    </row>
    <row r="123" spans="1:9" s="9" customFormat="1" ht="13.5" thickBot="1" x14ac:dyDescent="0.3">
      <c r="A123" s="37" t="s">
        <v>23</v>
      </c>
      <c r="B123" s="38" t="s">
        <v>169</v>
      </c>
      <c r="C123" s="39" t="s">
        <v>27</v>
      </c>
      <c r="D123" s="117">
        <f>SUM(D116:D122)-D120</f>
        <v>272349</v>
      </c>
      <c r="E123" s="117">
        <f>SUM(E116:E122)-E120</f>
        <v>2847743</v>
      </c>
    </row>
    <row r="124" spans="1:9" x14ac:dyDescent="0.2">
      <c r="B124" s="22"/>
      <c r="C124" s="21"/>
      <c r="D124" s="32"/>
      <c r="F124" s="3"/>
      <c r="G124" s="118"/>
      <c r="H124" s="3"/>
    </row>
    <row r="125" spans="1:9" ht="15" x14ac:dyDescent="0.2">
      <c r="A125" s="5" t="s">
        <v>170</v>
      </c>
      <c r="F125" s="3"/>
      <c r="G125" s="118"/>
      <c r="H125" s="3"/>
    </row>
    <row r="126" spans="1:9" ht="17.25" customHeight="1" thickBot="1" x14ac:dyDescent="0.25">
      <c r="A126" s="41" t="s">
        <v>171</v>
      </c>
      <c r="B126" s="42"/>
      <c r="C126" s="42"/>
      <c r="D126" s="7"/>
      <c r="E126" s="7"/>
      <c r="F126" s="7"/>
      <c r="G126" s="2"/>
      <c r="H126" s="2"/>
      <c r="I126" s="120"/>
    </row>
    <row r="127" spans="1:9" s="9" customFormat="1" ht="9.75" customHeight="1" x14ac:dyDescent="0.25">
      <c r="A127" s="340" t="s">
        <v>4</v>
      </c>
      <c r="B127" s="342" t="s">
        <v>5</v>
      </c>
      <c r="C127" s="344" t="s">
        <v>6</v>
      </c>
      <c r="D127" s="353" t="s">
        <v>924</v>
      </c>
      <c r="F127" s="119"/>
    </row>
    <row r="128" spans="1:9" s="9" customFormat="1" ht="17.25" customHeight="1" thickBot="1" x14ac:dyDescent="0.3">
      <c r="A128" s="341"/>
      <c r="B128" s="343"/>
      <c r="C128" s="345"/>
      <c r="D128" s="367"/>
      <c r="F128" s="119"/>
    </row>
    <row r="129" spans="1:13" s="9" customFormat="1" ht="26.25" customHeight="1" thickTop="1" x14ac:dyDescent="0.25">
      <c r="A129" s="40" t="s">
        <v>7</v>
      </c>
      <c r="B129" s="11" t="s">
        <v>172</v>
      </c>
      <c r="C129" s="12" t="s">
        <v>173</v>
      </c>
      <c r="D129" s="112">
        <f>89-1</f>
        <v>88</v>
      </c>
      <c r="F129" s="119"/>
    </row>
    <row r="130" spans="1:13" s="9" customFormat="1" ht="25.5" x14ac:dyDescent="0.25">
      <c r="A130" s="36" t="s">
        <v>10</v>
      </c>
      <c r="B130" s="14" t="s">
        <v>174</v>
      </c>
      <c r="C130" s="15" t="s">
        <v>166</v>
      </c>
      <c r="D130" s="114">
        <v>11655</v>
      </c>
      <c r="E130" s="51"/>
      <c r="F130" s="119"/>
    </row>
    <row r="131" spans="1:13" s="9" customFormat="1" ht="25.5" x14ac:dyDescent="0.25">
      <c r="A131" s="36" t="s">
        <v>13</v>
      </c>
      <c r="B131" s="14" t="s">
        <v>175</v>
      </c>
      <c r="C131" s="15" t="s">
        <v>166</v>
      </c>
      <c r="D131" s="113">
        <v>7776</v>
      </c>
      <c r="F131" s="119"/>
    </row>
    <row r="132" spans="1:13" s="9" customFormat="1" ht="19.5" customHeight="1" x14ac:dyDescent="0.25">
      <c r="A132" s="36" t="s">
        <v>91</v>
      </c>
      <c r="B132" s="14" t="s">
        <v>176</v>
      </c>
      <c r="C132" s="15" t="s">
        <v>166</v>
      </c>
      <c r="D132" s="113">
        <v>232</v>
      </c>
      <c r="F132" s="119"/>
    </row>
    <row r="133" spans="1:13" s="9" customFormat="1" ht="19.5" customHeight="1" x14ac:dyDescent="0.25">
      <c r="A133" s="36" t="s">
        <v>15</v>
      </c>
      <c r="B133" s="14" t="s">
        <v>177</v>
      </c>
      <c r="C133" s="15" t="s">
        <v>178</v>
      </c>
      <c r="D133" s="115">
        <v>31.527000000000001</v>
      </c>
      <c r="F133" s="119"/>
    </row>
    <row r="134" spans="1:13" s="9" customFormat="1" ht="25.5" x14ac:dyDescent="0.25">
      <c r="A134" s="36" t="s">
        <v>17</v>
      </c>
      <c r="B134" s="14" t="s">
        <v>179</v>
      </c>
      <c r="C134" s="15" t="s">
        <v>166</v>
      </c>
      <c r="D134" s="268">
        <v>97</v>
      </c>
      <c r="F134" s="119"/>
    </row>
    <row r="135" spans="1:13" s="9" customFormat="1" ht="26.25" thickBot="1" x14ac:dyDescent="0.3">
      <c r="A135" s="37" t="s">
        <v>20</v>
      </c>
      <c r="B135" s="38" t="s">
        <v>180</v>
      </c>
      <c r="C135" s="39" t="s">
        <v>166</v>
      </c>
      <c r="D135" s="269">
        <v>7626</v>
      </c>
      <c r="F135" s="119"/>
    </row>
    <row r="136" spans="1:13" x14ac:dyDescent="0.2">
      <c r="B136" s="22"/>
      <c r="C136" s="21"/>
      <c r="D136" s="32"/>
      <c r="F136" s="3"/>
      <c r="G136" s="118"/>
      <c r="H136" s="3"/>
    </row>
    <row r="137" spans="1:13" ht="15" x14ac:dyDescent="0.2">
      <c r="A137" s="5" t="s">
        <v>181</v>
      </c>
      <c r="F137" s="3"/>
      <c r="G137" s="118"/>
      <c r="H137" s="3"/>
    </row>
    <row r="138" spans="1:13" ht="13.5" thickBot="1" x14ac:dyDescent="0.25">
      <c r="A138" s="24" t="s">
        <v>182</v>
      </c>
      <c r="F138" s="3"/>
      <c r="G138" s="118"/>
      <c r="H138" s="3"/>
    </row>
    <row r="139" spans="1:13" s="9" customFormat="1" ht="29.25" customHeight="1" thickBot="1" x14ac:dyDescent="0.25">
      <c r="A139" s="43" t="s">
        <v>4</v>
      </c>
      <c r="B139" s="44" t="s">
        <v>183</v>
      </c>
      <c r="C139" s="44" t="s">
        <v>184</v>
      </c>
      <c r="D139" s="145" t="s">
        <v>185</v>
      </c>
      <c r="E139" s="146" t="s">
        <v>186</v>
      </c>
      <c r="F139" s="125"/>
      <c r="G139" s="118"/>
    </row>
    <row r="140" spans="1:13" s="9" customFormat="1" ht="14.25" thickTop="1" thickBot="1" x14ac:dyDescent="0.25">
      <c r="A140" s="45" t="s">
        <v>7</v>
      </c>
      <c r="B140" s="46" t="s">
        <v>187</v>
      </c>
      <c r="C140" s="47" t="s">
        <v>188</v>
      </c>
      <c r="D140" s="147">
        <v>1</v>
      </c>
      <c r="E140" s="148">
        <v>1</v>
      </c>
      <c r="F140" s="133"/>
      <c r="G140" s="118"/>
    </row>
    <row r="141" spans="1:13" x14ac:dyDescent="0.2">
      <c r="F141" s="3"/>
      <c r="G141" s="123"/>
      <c r="H141" s="3"/>
      <c r="I141" s="4"/>
    </row>
    <row r="142" spans="1:13" customFormat="1" ht="15.75" x14ac:dyDescent="0.25">
      <c r="A142" s="53" t="s">
        <v>189</v>
      </c>
      <c r="B142" s="134"/>
      <c r="C142" s="134"/>
      <c r="D142" s="134"/>
      <c r="E142" s="134"/>
      <c r="F142" s="134"/>
      <c r="G142" s="124"/>
      <c r="H142" s="53"/>
      <c r="I142" s="54"/>
      <c r="J142" s="54"/>
      <c r="K142" s="54"/>
      <c r="L142" s="54"/>
      <c r="M142" s="55"/>
    </row>
    <row r="143" spans="1:13" customFormat="1" ht="15.75" thickBot="1" x14ac:dyDescent="0.3">
      <c r="A143" s="56" t="s">
        <v>190</v>
      </c>
      <c r="B143" s="134"/>
      <c r="C143" s="134"/>
      <c r="D143" s="134"/>
      <c r="E143" s="134"/>
      <c r="F143" s="134"/>
      <c r="G143" s="124"/>
      <c r="H143" s="56"/>
      <c r="I143" s="54"/>
      <c r="J143" s="54"/>
      <c r="K143" s="54"/>
      <c r="L143" s="54"/>
      <c r="M143" s="55"/>
    </row>
    <row r="144" spans="1:13" customFormat="1" ht="51.75" thickBot="1" x14ac:dyDescent="0.3">
      <c r="A144" s="155" t="s">
        <v>191</v>
      </c>
      <c r="B144" s="156" t="s">
        <v>192</v>
      </c>
      <c r="C144" s="149" t="s">
        <v>193</v>
      </c>
      <c r="D144" s="149" t="s">
        <v>656</v>
      </c>
      <c r="E144" s="149" t="s">
        <v>194</v>
      </c>
      <c r="F144" s="157" t="s">
        <v>657</v>
      </c>
    </row>
    <row r="145" spans="1:8" customFormat="1" ht="15.75" thickTop="1" x14ac:dyDescent="0.25">
      <c r="A145" s="250" t="s">
        <v>195</v>
      </c>
      <c r="B145" s="328">
        <v>294</v>
      </c>
      <c r="C145" s="328">
        <v>0</v>
      </c>
      <c r="D145" s="328">
        <v>0</v>
      </c>
      <c r="E145" s="328">
        <v>41359</v>
      </c>
      <c r="F145" s="336">
        <v>7962123</v>
      </c>
      <c r="H145" s="168"/>
    </row>
    <row r="146" spans="1:8" customFormat="1" ht="15" x14ac:dyDescent="0.25">
      <c r="A146" s="251" t="s">
        <v>196</v>
      </c>
      <c r="B146" s="329"/>
      <c r="C146" s="329"/>
      <c r="D146" s="329"/>
      <c r="E146" s="329"/>
      <c r="F146" s="337"/>
      <c r="H146" s="168"/>
    </row>
    <row r="147" spans="1:8" customFormat="1" ht="15" x14ac:dyDescent="0.25">
      <c r="A147" s="251" t="s">
        <v>197</v>
      </c>
      <c r="B147" s="329"/>
      <c r="C147" s="329"/>
      <c r="D147" s="329"/>
      <c r="E147" s="329"/>
      <c r="F147" s="337"/>
      <c r="H147" s="168"/>
    </row>
    <row r="148" spans="1:8" customFormat="1" ht="15" x14ac:dyDescent="0.25">
      <c r="A148" s="251" t="s">
        <v>198</v>
      </c>
      <c r="B148" s="329"/>
      <c r="C148" s="329"/>
      <c r="D148" s="329"/>
      <c r="E148" s="329"/>
      <c r="F148" s="337"/>
      <c r="H148" s="168"/>
    </row>
    <row r="149" spans="1:8" customFormat="1" ht="15" x14ac:dyDescent="0.25">
      <c r="A149" s="251" t="s">
        <v>199</v>
      </c>
      <c r="B149" s="329"/>
      <c r="C149" s="329"/>
      <c r="D149" s="329"/>
      <c r="E149" s="329"/>
      <c r="F149" s="337"/>
      <c r="H149" s="168"/>
    </row>
    <row r="150" spans="1:8" customFormat="1" ht="15" x14ac:dyDescent="0.25">
      <c r="A150" s="251" t="s">
        <v>200</v>
      </c>
      <c r="B150" s="329"/>
      <c r="C150" s="329"/>
      <c r="D150" s="329"/>
      <c r="E150" s="329"/>
      <c r="F150" s="337"/>
      <c r="H150" s="168"/>
    </row>
    <row r="151" spans="1:8" customFormat="1" ht="15" x14ac:dyDescent="0.25">
      <c r="A151" s="252" t="s">
        <v>201</v>
      </c>
      <c r="B151" s="330"/>
      <c r="C151" s="330"/>
      <c r="D151" s="330"/>
      <c r="E151" s="330"/>
      <c r="F151" s="338"/>
      <c r="H151" s="168"/>
    </row>
    <row r="152" spans="1:8" customFormat="1" ht="15" x14ac:dyDescent="0.25">
      <c r="A152" s="253" t="s">
        <v>202</v>
      </c>
      <c r="B152" s="244">
        <v>224</v>
      </c>
      <c r="C152" s="244">
        <v>0</v>
      </c>
      <c r="D152" s="244">
        <v>0</v>
      </c>
      <c r="E152" s="244">
        <v>15691</v>
      </c>
      <c r="F152" s="254">
        <v>3175104</v>
      </c>
      <c r="H152" s="168"/>
    </row>
    <row r="153" spans="1:8" customFormat="1" ht="15" x14ac:dyDescent="0.25">
      <c r="A153" s="250" t="s">
        <v>203</v>
      </c>
      <c r="B153" s="328">
        <v>24</v>
      </c>
      <c r="C153" s="328">
        <v>3</v>
      </c>
      <c r="D153" s="328">
        <v>0</v>
      </c>
      <c r="E153" s="328">
        <v>3593</v>
      </c>
      <c r="F153" s="336">
        <v>797664</v>
      </c>
      <c r="H153" s="168"/>
    </row>
    <row r="154" spans="1:8" customFormat="1" ht="15" x14ac:dyDescent="0.25">
      <c r="A154" s="251" t="s">
        <v>204</v>
      </c>
      <c r="B154" s="329"/>
      <c r="C154" s="329"/>
      <c r="D154" s="329"/>
      <c r="E154" s="329"/>
      <c r="F154" s="337"/>
      <c r="H154" s="168"/>
    </row>
    <row r="155" spans="1:8" customFormat="1" ht="15" x14ac:dyDescent="0.25">
      <c r="A155" s="251" t="s">
        <v>205</v>
      </c>
      <c r="B155" s="329"/>
      <c r="C155" s="329"/>
      <c r="D155" s="329"/>
      <c r="E155" s="329"/>
      <c r="F155" s="337"/>
      <c r="H155" s="168"/>
    </row>
    <row r="156" spans="1:8" customFormat="1" ht="15" x14ac:dyDescent="0.25">
      <c r="A156" s="251" t="s">
        <v>206</v>
      </c>
      <c r="B156" s="329"/>
      <c r="C156" s="329"/>
      <c r="D156" s="329"/>
      <c r="E156" s="329"/>
      <c r="F156" s="337"/>
      <c r="H156" s="168"/>
    </row>
    <row r="157" spans="1:8" customFormat="1" ht="15" x14ac:dyDescent="0.25">
      <c r="A157" s="252" t="s">
        <v>207</v>
      </c>
      <c r="B157" s="330"/>
      <c r="C157" s="330"/>
      <c r="D157" s="330"/>
      <c r="E157" s="330"/>
      <c r="F157" s="338"/>
      <c r="H157" s="168"/>
    </row>
    <row r="158" spans="1:8" customFormat="1" ht="15" x14ac:dyDescent="0.25">
      <c r="A158" s="253" t="s">
        <v>208</v>
      </c>
      <c r="B158" s="244">
        <v>2</v>
      </c>
      <c r="C158" s="244">
        <v>2</v>
      </c>
      <c r="D158" s="244">
        <v>0</v>
      </c>
      <c r="E158" s="244">
        <v>335</v>
      </c>
      <c r="F158" s="254">
        <v>88392</v>
      </c>
      <c r="H158" s="168"/>
    </row>
    <row r="159" spans="1:8" customFormat="1" ht="15" x14ac:dyDescent="0.25">
      <c r="A159" s="253" t="s">
        <v>209</v>
      </c>
      <c r="B159" s="244">
        <v>1</v>
      </c>
      <c r="C159" s="244">
        <v>1</v>
      </c>
      <c r="D159" s="244">
        <v>0</v>
      </c>
      <c r="E159" s="244">
        <v>2400</v>
      </c>
      <c r="F159" s="254">
        <v>633168</v>
      </c>
      <c r="H159" s="168"/>
    </row>
    <row r="160" spans="1:8" customFormat="1" ht="15" x14ac:dyDescent="0.25">
      <c r="A160" s="250" t="s">
        <v>210</v>
      </c>
      <c r="B160" s="328">
        <v>247</v>
      </c>
      <c r="C160" s="328">
        <v>185</v>
      </c>
      <c r="D160" s="328">
        <v>0</v>
      </c>
      <c r="E160" s="328">
        <v>32987</v>
      </c>
      <c r="F160" s="336">
        <v>6593162</v>
      </c>
      <c r="H160" s="168"/>
    </row>
    <row r="161" spans="1:8" customFormat="1" ht="15" x14ac:dyDescent="0.25">
      <c r="A161" s="251" t="s">
        <v>211</v>
      </c>
      <c r="B161" s="329"/>
      <c r="C161" s="329"/>
      <c r="D161" s="329"/>
      <c r="E161" s="329"/>
      <c r="F161" s="337"/>
      <c r="H161" s="168"/>
    </row>
    <row r="162" spans="1:8" customFormat="1" ht="15" x14ac:dyDescent="0.25">
      <c r="A162" s="251" t="s">
        <v>212</v>
      </c>
      <c r="B162" s="329"/>
      <c r="C162" s="329"/>
      <c r="D162" s="329"/>
      <c r="E162" s="329"/>
      <c r="F162" s="337"/>
      <c r="H162" s="168"/>
    </row>
    <row r="163" spans="1:8" customFormat="1" ht="15" x14ac:dyDescent="0.25">
      <c r="A163" s="251" t="s">
        <v>213</v>
      </c>
      <c r="B163" s="329"/>
      <c r="C163" s="329"/>
      <c r="D163" s="329"/>
      <c r="E163" s="329"/>
      <c r="F163" s="337"/>
      <c r="H163" s="168"/>
    </row>
    <row r="164" spans="1:8" customFormat="1" ht="15" x14ac:dyDescent="0.25">
      <c r="A164" s="251" t="s">
        <v>214</v>
      </c>
      <c r="B164" s="329"/>
      <c r="C164" s="329"/>
      <c r="D164" s="329"/>
      <c r="E164" s="329"/>
      <c r="F164" s="337"/>
      <c r="H164" s="168"/>
    </row>
    <row r="165" spans="1:8" customFormat="1" ht="15" x14ac:dyDescent="0.25">
      <c r="A165" s="251" t="s">
        <v>215</v>
      </c>
      <c r="B165" s="329"/>
      <c r="C165" s="329"/>
      <c r="D165" s="329"/>
      <c r="E165" s="329"/>
      <c r="F165" s="337"/>
      <c r="H165" s="168"/>
    </row>
    <row r="166" spans="1:8" customFormat="1" ht="15" x14ac:dyDescent="0.25">
      <c r="A166" s="251" t="s">
        <v>216</v>
      </c>
      <c r="B166" s="329"/>
      <c r="C166" s="329"/>
      <c r="D166" s="329"/>
      <c r="E166" s="329"/>
      <c r="F166" s="337"/>
      <c r="H166" s="168"/>
    </row>
    <row r="167" spans="1:8" customFormat="1" ht="15" x14ac:dyDescent="0.25">
      <c r="A167" s="251" t="s">
        <v>217</v>
      </c>
      <c r="B167" s="329"/>
      <c r="C167" s="329"/>
      <c r="D167" s="329"/>
      <c r="E167" s="329"/>
      <c r="F167" s="337"/>
      <c r="H167" s="168"/>
    </row>
    <row r="168" spans="1:8" customFormat="1" ht="15" x14ac:dyDescent="0.25">
      <c r="A168" s="251" t="s">
        <v>218</v>
      </c>
      <c r="B168" s="329"/>
      <c r="C168" s="329"/>
      <c r="D168" s="329"/>
      <c r="E168" s="329"/>
      <c r="F168" s="337"/>
      <c r="H168" s="168"/>
    </row>
    <row r="169" spans="1:8" customFormat="1" ht="15" x14ac:dyDescent="0.25">
      <c r="A169" s="252" t="s">
        <v>219</v>
      </c>
      <c r="B169" s="330"/>
      <c r="C169" s="330"/>
      <c r="D169" s="330"/>
      <c r="E169" s="330"/>
      <c r="F169" s="338"/>
      <c r="H169" s="168"/>
    </row>
    <row r="170" spans="1:8" customFormat="1" ht="15" x14ac:dyDescent="0.25">
      <c r="A170" s="250" t="s">
        <v>220</v>
      </c>
      <c r="B170" s="328">
        <v>552</v>
      </c>
      <c r="C170" s="328">
        <v>338</v>
      </c>
      <c r="D170" s="328">
        <v>0</v>
      </c>
      <c r="E170" s="328">
        <v>74968.399999999994</v>
      </c>
      <c r="F170" s="336">
        <v>14701859</v>
      </c>
      <c r="H170" s="168"/>
    </row>
    <row r="171" spans="1:8" customFormat="1" ht="15" x14ac:dyDescent="0.25">
      <c r="A171" s="251" t="s">
        <v>221</v>
      </c>
      <c r="B171" s="329"/>
      <c r="C171" s="329"/>
      <c r="D171" s="329"/>
      <c r="E171" s="329"/>
      <c r="F171" s="337"/>
      <c r="H171" s="168"/>
    </row>
    <row r="172" spans="1:8" customFormat="1" ht="15" x14ac:dyDescent="0.25">
      <c r="A172" s="251" t="s">
        <v>222</v>
      </c>
      <c r="B172" s="329"/>
      <c r="C172" s="329"/>
      <c r="D172" s="329"/>
      <c r="E172" s="329"/>
      <c r="F172" s="337"/>
      <c r="H172" s="168"/>
    </row>
    <row r="173" spans="1:8" customFormat="1" ht="15" x14ac:dyDescent="0.25">
      <c r="A173" s="251" t="s">
        <v>223</v>
      </c>
      <c r="B173" s="329"/>
      <c r="C173" s="329"/>
      <c r="D173" s="329"/>
      <c r="E173" s="329"/>
      <c r="F173" s="337"/>
      <c r="H173" s="168"/>
    </row>
    <row r="174" spans="1:8" customFormat="1" ht="15" x14ac:dyDescent="0.25">
      <c r="A174" s="251" t="s">
        <v>224</v>
      </c>
      <c r="B174" s="329"/>
      <c r="C174" s="329"/>
      <c r="D174" s="329"/>
      <c r="E174" s="329"/>
      <c r="F174" s="337"/>
      <c r="H174" s="168"/>
    </row>
    <row r="175" spans="1:8" customFormat="1" ht="15" x14ac:dyDescent="0.25">
      <c r="A175" s="251" t="s">
        <v>225</v>
      </c>
      <c r="B175" s="329"/>
      <c r="C175" s="329"/>
      <c r="D175" s="329"/>
      <c r="E175" s="329"/>
      <c r="F175" s="337"/>
      <c r="H175" s="168"/>
    </row>
    <row r="176" spans="1:8" customFormat="1" ht="15" x14ac:dyDescent="0.25">
      <c r="A176" s="251" t="s">
        <v>226</v>
      </c>
      <c r="B176" s="329"/>
      <c r="C176" s="329"/>
      <c r="D176" s="329"/>
      <c r="E176" s="329"/>
      <c r="F176" s="337"/>
      <c r="H176" s="168"/>
    </row>
    <row r="177" spans="1:8" customFormat="1" ht="15" x14ac:dyDescent="0.25">
      <c r="A177" s="251" t="s">
        <v>227</v>
      </c>
      <c r="B177" s="329"/>
      <c r="C177" s="329"/>
      <c r="D177" s="329"/>
      <c r="E177" s="329"/>
      <c r="F177" s="337"/>
      <c r="H177" s="168"/>
    </row>
    <row r="178" spans="1:8" customFormat="1" ht="15" x14ac:dyDescent="0.25">
      <c r="A178" s="251" t="s">
        <v>228</v>
      </c>
      <c r="B178" s="329"/>
      <c r="C178" s="329"/>
      <c r="D178" s="329"/>
      <c r="E178" s="329"/>
      <c r="F178" s="337"/>
      <c r="H178" s="168"/>
    </row>
    <row r="179" spans="1:8" customFormat="1" ht="15" x14ac:dyDescent="0.25">
      <c r="A179" s="251" t="s">
        <v>229</v>
      </c>
      <c r="B179" s="329"/>
      <c r="C179" s="329"/>
      <c r="D179" s="329"/>
      <c r="E179" s="329"/>
      <c r="F179" s="337"/>
      <c r="H179" s="168"/>
    </row>
    <row r="180" spans="1:8" customFormat="1" ht="15" x14ac:dyDescent="0.25">
      <c r="A180" s="251" t="s">
        <v>230</v>
      </c>
      <c r="B180" s="329"/>
      <c r="C180" s="329"/>
      <c r="D180" s="329"/>
      <c r="E180" s="329"/>
      <c r="F180" s="337"/>
      <c r="H180" s="168"/>
    </row>
    <row r="181" spans="1:8" customFormat="1" ht="15" x14ac:dyDescent="0.25">
      <c r="A181" s="251" t="s">
        <v>231</v>
      </c>
      <c r="B181" s="329"/>
      <c r="C181" s="329"/>
      <c r="D181" s="329"/>
      <c r="E181" s="329"/>
      <c r="F181" s="337"/>
      <c r="H181" s="168"/>
    </row>
    <row r="182" spans="1:8" customFormat="1" ht="15" x14ac:dyDescent="0.25">
      <c r="A182" s="251" t="s">
        <v>232</v>
      </c>
      <c r="B182" s="329"/>
      <c r="C182" s="329"/>
      <c r="D182" s="329"/>
      <c r="E182" s="329"/>
      <c r="F182" s="337"/>
      <c r="H182" s="168"/>
    </row>
    <row r="183" spans="1:8" customFormat="1" ht="15" x14ac:dyDescent="0.25">
      <c r="A183" s="251" t="s">
        <v>233</v>
      </c>
      <c r="B183" s="329"/>
      <c r="C183" s="329"/>
      <c r="D183" s="329"/>
      <c r="E183" s="329"/>
      <c r="F183" s="337"/>
      <c r="H183" s="168"/>
    </row>
    <row r="184" spans="1:8" customFormat="1" ht="15" x14ac:dyDescent="0.25">
      <c r="A184" s="252" t="s">
        <v>234</v>
      </c>
      <c r="B184" s="330"/>
      <c r="C184" s="330"/>
      <c r="D184" s="330"/>
      <c r="E184" s="330"/>
      <c r="F184" s="338"/>
      <c r="H184" s="168"/>
    </row>
    <row r="185" spans="1:8" customFormat="1" ht="15" x14ac:dyDescent="0.25">
      <c r="A185" s="250" t="s">
        <v>235</v>
      </c>
      <c r="B185" s="328">
        <v>213</v>
      </c>
      <c r="C185" s="328">
        <v>0</v>
      </c>
      <c r="D185" s="328">
        <v>0</v>
      </c>
      <c r="E185" s="328">
        <v>29218</v>
      </c>
      <c r="F185" s="336">
        <v>5860824</v>
      </c>
      <c r="H185" s="168"/>
    </row>
    <row r="186" spans="1:8" customFormat="1" ht="15" x14ac:dyDescent="0.25">
      <c r="A186" s="251" t="s">
        <v>236</v>
      </c>
      <c r="B186" s="329"/>
      <c r="C186" s="329"/>
      <c r="D186" s="329"/>
      <c r="E186" s="329"/>
      <c r="F186" s="337"/>
      <c r="H186" s="168"/>
    </row>
    <row r="187" spans="1:8" customFormat="1" ht="15" x14ac:dyDescent="0.25">
      <c r="A187" s="251" t="s">
        <v>237</v>
      </c>
      <c r="B187" s="329"/>
      <c r="C187" s="329"/>
      <c r="D187" s="329"/>
      <c r="E187" s="329"/>
      <c r="F187" s="337"/>
      <c r="H187" s="168"/>
    </row>
    <row r="188" spans="1:8" customFormat="1" ht="15" x14ac:dyDescent="0.25">
      <c r="A188" s="251" t="s">
        <v>238</v>
      </c>
      <c r="B188" s="329"/>
      <c r="C188" s="329"/>
      <c r="D188" s="329"/>
      <c r="E188" s="329"/>
      <c r="F188" s="337"/>
      <c r="H188" s="168"/>
    </row>
    <row r="189" spans="1:8" customFormat="1" ht="15" x14ac:dyDescent="0.25">
      <c r="A189" s="251" t="s">
        <v>239</v>
      </c>
      <c r="B189" s="329"/>
      <c r="C189" s="329"/>
      <c r="D189" s="329"/>
      <c r="E189" s="329"/>
      <c r="F189" s="337"/>
      <c r="H189" s="168"/>
    </row>
    <row r="190" spans="1:8" customFormat="1" ht="15" x14ac:dyDescent="0.25">
      <c r="A190" s="251" t="s">
        <v>240</v>
      </c>
      <c r="B190" s="329"/>
      <c r="C190" s="329"/>
      <c r="D190" s="329"/>
      <c r="E190" s="329"/>
      <c r="F190" s="337"/>
      <c r="H190" s="168"/>
    </row>
    <row r="191" spans="1:8" customFormat="1" ht="15" x14ac:dyDescent="0.25">
      <c r="A191" s="252" t="s">
        <v>241</v>
      </c>
      <c r="B191" s="330"/>
      <c r="C191" s="330"/>
      <c r="D191" s="330"/>
      <c r="E191" s="330"/>
      <c r="F191" s="338"/>
      <c r="H191" s="168"/>
    </row>
    <row r="192" spans="1:8" customFormat="1" ht="15" x14ac:dyDescent="0.25">
      <c r="A192" s="250" t="s">
        <v>242</v>
      </c>
      <c r="B192" s="328">
        <v>245</v>
      </c>
      <c r="C192" s="328">
        <v>93</v>
      </c>
      <c r="D192" s="328">
        <v>0</v>
      </c>
      <c r="E192" s="328">
        <v>35308</v>
      </c>
      <c r="F192" s="336">
        <v>7050948</v>
      </c>
      <c r="H192" s="168"/>
    </row>
    <row r="193" spans="1:8" customFormat="1" ht="15" x14ac:dyDescent="0.25">
      <c r="A193" s="251" t="s">
        <v>243</v>
      </c>
      <c r="B193" s="329"/>
      <c r="C193" s="329"/>
      <c r="D193" s="329"/>
      <c r="E193" s="329"/>
      <c r="F193" s="337"/>
      <c r="H193" s="168"/>
    </row>
    <row r="194" spans="1:8" customFormat="1" ht="15" x14ac:dyDescent="0.25">
      <c r="A194" s="251" t="s">
        <v>244</v>
      </c>
      <c r="B194" s="329"/>
      <c r="C194" s="329"/>
      <c r="D194" s="329"/>
      <c r="E194" s="329"/>
      <c r="F194" s="337"/>
      <c r="H194" s="168"/>
    </row>
    <row r="195" spans="1:8" customFormat="1" ht="15" x14ac:dyDescent="0.25">
      <c r="A195" s="251" t="s">
        <v>245</v>
      </c>
      <c r="B195" s="329"/>
      <c r="C195" s="329"/>
      <c r="D195" s="329"/>
      <c r="E195" s="329"/>
      <c r="F195" s="337"/>
      <c r="H195" s="168"/>
    </row>
    <row r="196" spans="1:8" customFormat="1" ht="15" x14ac:dyDescent="0.25">
      <c r="A196" s="251" t="s">
        <v>246</v>
      </c>
      <c r="B196" s="329"/>
      <c r="C196" s="329"/>
      <c r="D196" s="329"/>
      <c r="E196" s="329"/>
      <c r="F196" s="337"/>
      <c r="H196" s="168"/>
    </row>
    <row r="197" spans="1:8" customFormat="1" ht="15" x14ac:dyDescent="0.25">
      <c r="A197" s="251" t="s">
        <v>247</v>
      </c>
      <c r="B197" s="329"/>
      <c r="C197" s="329"/>
      <c r="D197" s="329"/>
      <c r="E197" s="329"/>
      <c r="F197" s="337"/>
      <c r="H197" s="168"/>
    </row>
    <row r="198" spans="1:8" customFormat="1" ht="15" x14ac:dyDescent="0.25">
      <c r="A198" s="251" t="s">
        <v>248</v>
      </c>
      <c r="B198" s="329"/>
      <c r="C198" s="329"/>
      <c r="D198" s="329"/>
      <c r="E198" s="329"/>
      <c r="F198" s="337"/>
      <c r="H198" s="168"/>
    </row>
    <row r="199" spans="1:8" customFormat="1" ht="15" x14ac:dyDescent="0.25">
      <c r="A199" s="252" t="s">
        <v>249</v>
      </c>
      <c r="B199" s="330"/>
      <c r="C199" s="330"/>
      <c r="D199" s="330"/>
      <c r="E199" s="330"/>
      <c r="F199" s="338"/>
      <c r="H199" s="168"/>
    </row>
    <row r="200" spans="1:8" customFormat="1" ht="15" x14ac:dyDescent="0.25">
      <c r="A200" s="253" t="s">
        <v>250</v>
      </c>
      <c r="B200" s="243">
        <v>105</v>
      </c>
      <c r="C200" s="243">
        <v>104</v>
      </c>
      <c r="D200" s="243">
        <v>0</v>
      </c>
      <c r="E200" s="243">
        <v>9455</v>
      </c>
      <c r="F200" s="255">
        <v>1923012</v>
      </c>
      <c r="H200" s="168"/>
    </row>
    <row r="201" spans="1:8" customFormat="1" ht="15" x14ac:dyDescent="0.25">
      <c r="A201" s="250" t="s">
        <v>251</v>
      </c>
      <c r="B201" s="328">
        <v>79</v>
      </c>
      <c r="C201" s="328">
        <v>39</v>
      </c>
      <c r="D201" s="328">
        <v>0</v>
      </c>
      <c r="E201" s="328">
        <v>11812</v>
      </c>
      <c r="F201" s="336">
        <v>2296608</v>
      </c>
      <c r="H201" s="168"/>
    </row>
    <row r="202" spans="1:8" customFormat="1" ht="15" x14ac:dyDescent="0.25">
      <c r="A202" s="251" t="s">
        <v>252</v>
      </c>
      <c r="B202" s="329"/>
      <c r="C202" s="329"/>
      <c r="D202" s="329"/>
      <c r="E202" s="329"/>
      <c r="F202" s="337"/>
      <c r="H202" s="168"/>
    </row>
    <row r="203" spans="1:8" customFormat="1" ht="15" x14ac:dyDescent="0.25">
      <c r="A203" s="252" t="s">
        <v>253</v>
      </c>
      <c r="B203" s="330"/>
      <c r="C203" s="330"/>
      <c r="D203" s="330"/>
      <c r="E203" s="330"/>
      <c r="F203" s="338"/>
      <c r="H203" s="168"/>
    </row>
    <row r="204" spans="1:8" customFormat="1" ht="15" x14ac:dyDescent="0.25">
      <c r="A204" s="250" t="s">
        <v>254</v>
      </c>
      <c r="B204" s="328">
        <v>79</v>
      </c>
      <c r="C204" s="328">
        <v>39</v>
      </c>
      <c r="D204" s="328">
        <v>0</v>
      </c>
      <c r="E204" s="328">
        <v>11812</v>
      </c>
      <c r="F204" s="336">
        <v>2296608</v>
      </c>
      <c r="H204" s="168"/>
    </row>
    <row r="205" spans="1:8" customFormat="1" ht="15" x14ac:dyDescent="0.25">
      <c r="A205" s="252" t="s">
        <v>255</v>
      </c>
      <c r="B205" s="330"/>
      <c r="C205" s="330"/>
      <c r="D205" s="330"/>
      <c r="E205" s="330"/>
      <c r="F205" s="338"/>
      <c r="H205" s="168"/>
    </row>
    <row r="206" spans="1:8" customFormat="1" ht="15" x14ac:dyDescent="0.25">
      <c r="A206" s="253" t="s">
        <v>256</v>
      </c>
      <c r="B206" s="243">
        <v>40</v>
      </c>
      <c r="C206" s="243">
        <v>0</v>
      </c>
      <c r="D206" s="243">
        <v>0</v>
      </c>
      <c r="E206" s="243">
        <v>5837</v>
      </c>
      <c r="F206" s="255">
        <v>1174668</v>
      </c>
      <c r="H206" s="168"/>
    </row>
    <row r="207" spans="1:8" customFormat="1" ht="15" x14ac:dyDescent="0.25">
      <c r="A207" s="253" t="s">
        <v>257</v>
      </c>
      <c r="B207" s="243">
        <v>40</v>
      </c>
      <c r="C207" s="243">
        <v>0</v>
      </c>
      <c r="D207" s="243">
        <v>0</v>
      </c>
      <c r="E207" s="243">
        <v>5858</v>
      </c>
      <c r="F207" s="255">
        <v>1191600</v>
      </c>
      <c r="H207" s="168"/>
    </row>
    <row r="208" spans="1:8" customFormat="1" ht="15" x14ac:dyDescent="0.25">
      <c r="A208" s="250" t="s">
        <v>258</v>
      </c>
      <c r="B208" s="328">
        <v>88</v>
      </c>
      <c r="C208" s="328">
        <v>86</v>
      </c>
      <c r="D208" s="328">
        <v>0</v>
      </c>
      <c r="E208" s="328">
        <v>12318</v>
      </c>
      <c r="F208" s="336">
        <v>2378004</v>
      </c>
      <c r="H208" s="168"/>
    </row>
    <row r="209" spans="1:8" customFormat="1" ht="15" x14ac:dyDescent="0.25">
      <c r="A209" s="252" t="s">
        <v>259</v>
      </c>
      <c r="B209" s="330"/>
      <c r="C209" s="330"/>
      <c r="D209" s="330"/>
      <c r="E209" s="330"/>
      <c r="F209" s="338"/>
      <c r="H209" s="168"/>
    </row>
    <row r="210" spans="1:8" customFormat="1" ht="15" x14ac:dyDescent="0.25">
      <c r="A210" s="253" t="s">
        <v>260</v>
      </c>
      <c r="B210" s="243">
        <v>124</v>
      </c>
      <c r="C210" s="243">
        <v>122</v>
      </c>
      <c r="D210" s="243">
        <v>0</v>
      </c>
      <c r="E210" s="243">
        <v>19042</v>
      </c>
      <c r="F210" s="255">
        <v>3452052</v>
      </c>
      <c r="H210" s="168"/>
    </row>
    <row r="211" spans="1:8" customFormat="1" ht="15" x14ac:dyDescent="0.25">
      <c r="A211" s="250" t="s">
        <v>261</v>
      </c>
      <c r="B211" s="328">
        <v>122</v>
      </c>
      <c r="C211" s="328">
        <v>0</v>
      </c>
      <c r="D211" s="328">
        <v>0</v>
      </c>
      <c r="E211" s="328">
        <v>17551</v>
      </c>
      <c r="F211" s="336">
        <v>3457314</v>
      </c>
      <c r="H211" s="168"/>
    </row>
    <row r="212" spans="1:8" customFormat="1" ht="15" x14ac:dyDescent="0.25">
      <c r="A212" s="251" t="s">
        <v>262</v>
      </c>
      <c r="B212" s="329"/>
      <c r="C212" s="329"/>
      <c r="D212" s="329"/>
      <c r="E212" s="329"/>
      <c r="F212" s="337"/>
      <c r="H212" s="168"/>
    </row>
    <row r="213" spans="1:8" customFormat="1" ht="15" x14ac:dyDescent="0.25">
      <c r="A213" s="252" t="s">
        <v>263</v>
      </c>
      <c r="B213" s="330"/>
      <c r="C213" s="330"/>
      <c r="D213" s="330"/>
      <c r="E213" s="330"/>
      <c r="F213" s="338"/>
      <c r="H213" s="168"/>
    </row>
    <row r="214" spans="1:8" customFormat="1" ht="15" x14ac:dyDescent="0.25">
      <c r="A214" s="253" t="s">
        <v>264</v>
      </c>
      <c r="B214" s="243">
        <v>189</v>
      </c>
      <c r="C214" s="243">
        <v>186</v>
      </c>
      <c r="D214" s="243">
        <v>0</v>
      </c>
      <c r="E214" s="243">
        <v>27157</v>
      </c>
      <c r="F214" s="255">
        <v>5487252</v>
      </c>
      <c r="H214" s="168"/>
    </row>
    <row r="215" spans="1:8" customFormat="1" ht="15" x14ac:dyDescent="0.25">
      <c r="A215" s="253" t="s">
        <v>265</v>
      </c>
      <c r="B215" s="243">
        <v>132</v>
      </c>
      <c r="C215" s="243">
        <v>132</v>
      </c>
      <c r="D215" s="243">
        <v>0</v>
      </c>
      <c r="E215" s="243">
        <v>19484</v>
      </c>
      <c r="F215" s="255">
        <v>3963216</v>
      </c>
      <c r="H215" s="168"/>
    </row>
    <row r="216" spans="1:8" customFormat="1" ht="15" x14ac:dyDescent="0.25">
      <c r="A216" s="250" t="s">
        <v>266</v>
      </c>
      <c r="B216" s="328">
        <v>643</v>
      </c>
      <c r="C216" s="328">
        <v>366</v>
      </c>
      <c r="D216" s="328">
        <v>0</v>
      </c>
      <c r="E216" s="328">
        <v>87907</v>
      </c>
      <c r="F216" s="336">
        <v>17480492</v>
      </c>
      <c r="H216" s="168"/>
    </row>
    <row r="217" spans="1:8" customFormat="1" ht="15" x14ac:dyDescent="0.25">
      <c r="A217" s="251" t="s">
        <v>267</v>
      </c>
      <c r="B217" s="329"/>
      <c r="C217" s="329"/>
      <c r="D217" s="329"/>
      <c r="E217" s="329"/>
      <c r="F217" s="337"/>
      <c r="H217" s="168"/>
    </row>
    <row r="218" spans="1:8" customFormat="1" ht="15" x14ac:dyDescent="0.25">
      <c r="A218" s="251" t="s">
        <v>268</v>
      </c>
      <c r="B218" s="329"/>
      <c r="C218" s="329"/>
      <c r="D218" s="329"/>
      <c r="E218" s="329"/>
      <c r="F218" s="337"/>
      <c r="H218" s="168"/>
    </row>
    <row r="219" spans="1:8" customFormat="1" ht="15" x14ac:dyDescent="0.25">
      <c r="A219" s="251" t="s">
        <v>269</v>
      </c>
      <c r="B219" s="329"/>
      <c r="C219" s="329"/>
      <c r="D219" s="329"/>
      <c r="E219" s="329"/>
      <c r="F219" s="337"/>
      <c r="H219" s="168"/>
    </row>
    <row r="220" spans="1:8" customFormat="1" ht="15" x14ac:dyDescent="0.25">
      <c r="A220" s="251" t="s">
        <v>270</v>
      </c>
      <c r="B220" s="329"/>
      <c r="C220" s="329"/>
      <c r="D220" s="329"/>
      <c r="E220" s="329"/>
      <c r="F220" s="337"/>
      <c r="H220" s="168"/>
    </row>
    <row r="221" spans="1:8" customFormat="1" ht="15" x14ac:dyDescent="0.25">
      <c r="A221" s="251" t="s">
        <v>271</v>
      </c>
      <c r="B221" s="329"/>
      <c r="C221" s="329"/>
      <c r="D221" s="329"/>
      <c r="E221" s="329"/>
      <c r="F221" s="337"/>
      <c r="H221" s="168"/>
    </row>
    <row r="222" spans="1:8" customFormat="1" ht="15" x14ac:dyDescent="0.25">
      <c r="A222" s="251" t="s">
        <v>272</v>
      </c>
      <c r="B222" s="329"/>
      <c r="C222" s="329"/>
      <c r="D222" s="329"/>
      <c r="E222" s="329"/>
      <c r="F222" s="337"/>
      <c r="H222" s="168"/>
    </row>
    <row r="223" spans="1:8" customFormat="1" ht="15" x14ac:dyDescent="0.25">
      <c r="A223" s="251" t="s">
        <v>273</v>
      </c>
      <c r="B223" s="329"/>
      <c r="C223" s="329"/>
      <c r="D223" s="329"/>
      <c r="E223" s="329"/>
      <c r="F223" s="337"/>
      <c r="H223" s="168"/>
    </row>
    <row r="224" spans="1:8" customFormat="1" ht="15" x14ac:dyDescent="0.25">
      <c r="A224" s="251" t="s">
        <v>274</v>
      </c>
      <c r="B224" s="329"/>
      <c r="C224" s="329"/>
      <c r="D224" s="329"/>
      <c r="E224" s="329"/>
      <c r="F224" s="337"/>
      <c r="H224" s="168"/>
    </row>
    <row r="225" spans="1:8" customFormat="1" ht="15" x14ac:dyDescent="0.25">
      <c r="A225" s="251" t="s">
        <v>275</v>
      </c>
      <c r="B225" s="329"/>
      <c r="C225" s="329"/>
      <c r="D225" s="329"/>
      <c r="E225" s="329"/>
      <c r="F225" s="337"/>
      <c r="H225" s="168"/>
    </row>
    <row r="226" spans="1:8" customFormat="1" ht="15" x14ac:dyDescent="0.25">
      <c r="A226" s="251" t="s">
        <v>276</v>
      </c>
      <c r="B226" s="329"/>
      <c r="C226" s="329"/>
      <c r="D226" s="329"/>
      <c r="E226" s="329"/>
      <c r="F226" s="337"/>
      <c r="H226" s="168"/>
    </row>
    <row r="227" spans="1:8" customFormat="1" ht="15" x14ac:dyDescent="0.25">
      <c r="A227" s="251" t="s">
        <v>277</v>
      </c>
      <c r="B227" s="329"/>
      <c r="C227" s="329"/>
      <c r="D227" s="329"/>
      <c r="E227" s="329"/>
      <c r="F227" s="337"/>
      <c r="H227" s="168"/>
    </row>
    <row r="228" spans="1:8" customFormat="1" ht="15" x14ac:dyDescent="0.25">
      <c r="A228" s="251" t="s">
        <v>278</v>
      </c>
      <c r="B228" s="329"/>
      <c r="C228" s="329"/>
      <c r="D228" s="329"/>
      <c r="E228" s="329"/>
      <c r="F228" s="337"/>
      <c r="H228" s="168"/>
    </row>
    <row r="229" spans="1:8" customFormat="1" ht="15" x14ac:dyDescent="0.25">
      <c r="A229" s="251" t="s">
        <v>279</v>
      </c>
      <c r="B229" s="329"/>
      <c r="C229" s="329"/>
      <c r="D229" s="329"/>
      <c r="E229" s="329"/>
      <c r="F229" s="337"/>
      <c r="H229" s="168"/>
    </row>
    <row r="230" spans="1:8" customFormat="1" ht="15" x14ac:dyDescent="0.25">
      <c r="A230" s="251" t="s">
        <v>280</v>
      </c>
      <c r="B230" s="329"/>
      <c r="C230" s="329"/>
      <c r="D230" s="329"/>
      <c r="E230" s="329"/>
      <c r="F230" s="337"/>
      <c r="H230" s="168"/>
    </row>
    <row r="231" spans="1:8" customFormat="1" ht="15" x14ac:dyDescent="0.25">
      <c r="A231" s="252" t="s">
        <v>281</v>
      </c>
      <c r="B231" s="330"/>
      <c r="C231" s="330"/>
      <c r="D231" s="330"/>
      <c r="E231" s="330"/>
      <c r="F231" s="338"/>
      <c r="H231" s="168"/>
    </row>
    <row r="232" spans="1:8" customFormat="1" ht="15" x14ac:dyDescent="0.25">
      <c r="A232" s="250" t="s">
        <v>282</v>
      </c>
      <c r="B232" s="328">
        <v>98</v>
      </c>
      <c r="C232" s="328">
        <v>0</v>
      </c>
      <c r="D232" s="328">
        <v>0</v>
      </c>
      <c r="E232" s="328">
        <v>12896</v>
      </c>
      <c r="F232" s="336">
        <v>2605068</v>
      </c>
      <c r="H232" s="168"/>
    </row>
    <row r="233" spans="1:8" customFormat="1" ht="15" x14ac:dyDescent="0.25">
      <c r="A233" s="251" t="s">
        <v>283</v>
      </c>
      <c r="B233" s="329"/>
      <c r="C233" s="329"/>
      <c r="D233" s="329"/>
      <c r="E233" s="329"/>
      <c r="F233" s="337"/>
      <c r="H233" s="168"/>
    </row>
    <row r="234" spans="1:8" customFormat="1" ht="15" x14ac:dyDescent="0.25">
      <c r="A234" s="251" t="s">
        <v>284</v>
      </c>
      <c r="B234" s="329"/>
      <c r="C234" s="329"/>
      <c r="D234" s="329"/>
      <c r="E234" s="329"/>
      <c r="F234" s="337"/>
      <c r="H234" s="168"/>
    </row>
    <row r="235" spans="1:8" customFormat="1" ht="15" x14ac:dyDescent="0.25">
      <c r="A235" s="251" t="s">
        <v>285</v>
      </c>
      <c r="B235" s="329"/>
      <c r="C235" s="329"/>
      <c r="D235" s="329"/>
      <c r="E235" s="329"/>
      <c r="F235" s="337"/>
      <c r="H235" s="168"/>
    </row>
    <row r="236" spans="1:8" customFormat="1" ht="15" x14ac:dyDescent="0.25">
      <c r="A236" s="251" t="s">
        <v>286</v>
      </c>
      <c r="B236" s="329"/>
      <c r="C236" s="329"/>
      <c r="D236" s="329"/>
      <c r="E236" s="329"/>
      <c r="F236" s="337"/>
      <c r="H236" s="168"/>
    </row>
    <row r="237" spans="1:8" customFormat="1" ht="15" x14ac:dyDescent="0.25">
      <c r="A237" s="251" t="s">
        <v>287</v>
      </c>
      <c r="B237" s="329"/>
      <c r="C237" s="329"/>
      <c r="D237" s="329"/>
      <c r="E237" s="329"/>
      <c r="F237" s="337"/>
      <c r="H237" s="168"/>
    </row>
    <row r="238" spans="1:8" customFormat="1" ht="15" x14ac:dyDescent="0.25">
      <c r="A238" s="251" t="s">
        <v>288</v>
      </c>
      <c r="B238" s="329"/>
      <c r="C238" s="329"/>
      <c r="D238" s="329"/>
      <c r="E238" s="329"/>
      <c r="F238" s="337"/>
      <c r="H238" s="168"/>
    </row>
    <row r="239" spans="1:8" customFormat="1" ht="15" x14ac:dyDescent="0.25">
      <c r="A239" s="252" t="s">
        <v>289</v>
      </c>
      <c r="B239" s="330"/>
      <c r="C239" s="330"/>
      <c r="D239" s="330"/>
      <c r="E239" s="330"/>
      <c r="F239" s="338"/>
      <c r="H239" s="168"/>
    </row>
    <row r="240" spans="1:8" customFormat="1" ht="15" x14ac:dyDescent="0.25">
      <c r="A240" s="250" t="s">
        <v>290</v>
      </c>
      <c r="B240" s="328">
        <v>146</v>
      </c>
      <c r="C240" s="328">
        <v>50</v>
      </c>
      <c r="D240" s="328">
        <v>0</v>
      </c>
      <c r="E240" s="328">
        <v>18660</v>
      </c>
      <c r="F240" s="336">
        <v>3787224</v>
      </c>
      <c r="H240" s="168"/>
    </row>
    <row r="241" spans="1:8" customFormat="1" ht="15" x14ac:dyDescent="0.25">
      <c r="A241" s="251" t="s">
        <v>291</v>
      </c>
      <c r="B241" s="329"/>
      <c r="C241" s="329"/>
      <c r="D241" s="329"/>
      <c r="E241" s="329"/>
      <c r="F241" s="337"/>
      <c r="H241" s="168"/>
    </row>
    <row r="242" spans="1:8" customFormat="1" ht="15" x14ac:dyDescent="0.25">
      <c r="A242" s="251" t="s">
        <v>292</v>
      </c>
      <c r="B242" s="329"/>
      <c r="C242" s="329"/>
      <c r="D242" s="329"/>
      <c r="E242" s="329"/>
      <c r="F242" s="337"/>
      <c r="H242" s="168"/>
    </row>
    <row r="243" spans="1:8" customFormat="1" ht="15" x14ac:dyDescent="0.25">
      <c r="A243" s="251" t="s">
        <v>293</v>
      </c>
      <c r="B243" s="329"/>
      <c r="C243" s="329"/>
      <c r="D243" s="329"/>
      <c r="E243" s="329"/>
      <c r="F243" s="337"/>
      <c r="H243" s="168"/>
    </row>
    <row r="244" spans="1:8" customFormat="1" ht="15" x14ac:dyDescent="0.25">
      <c r="A244" s="251" t="s">
        <v>294</v>
      </c>
      <c r="B244" s="329"/>
      <c r="C244" s="329"/>
      <c r="D244" s="329"/>
      <c r="E244" s="329"/>
      <c r="F244" s="337"/>
      <c r="H244" s="168"/>
    </row>
    <row r="245" spans="1:8" customFormat="1" ht="15" x14ac:dyDescent="0.25">
      <c r="A245" s="252" t="s">
        <v>295</v>
      </c>
      <c r="B245" s="330"/>
      <c r="C245" s="330"/>
      <c r="D245" s="330"/>
      <c r="E245" s="330"/>
      <c r="F245" s="338"/>
      <c r="H245" s="168"/>
    </row>
    <row r="246" spans="1:8" customFormat="1" ht="15" x14ac:dyDescent="0.25">
      <c r="A246" s="250" t="s">
        <v>296</v>
      </c>
      <c r="B246" s="328">
        <v>123</v>
      </c>
      <c r="C246" s="328">
        <v>26</v>
      </c>
      <c r="D246" s="328">
        <v>0</v>
      </c>
      <c r="E246" s="328">
        <v>17029</v>
      </c>
      <c r="F246" s="336">
        <v>3437832</v>
      </c>
      <c r="H246" s="168"/>
    </row>
    <row r="247" spans="1:8" customFormat="1" ht="15" x14ac:dyDescent="0.25">
      <c r="A247" s="251" t="s">
        <v>297</v>
      </c>
      <c r="B247" s="329"/>
      <c r="C247" s="329"/>
      <c r="D247" s="329"/>
      <c r="E247" s="329"/>
      <c r="F247" s="337"/>
      <c r="H247" s="168"/>
    </row>
    <row r="248" spans="1:8" customFormat="1" ht="15" x14ac:dyDescent="0.25">
      <c r="A248" s="251" t="s">
        <v>298</v>
      </c>
      <c r="B248" s="329"/>
      <c r="C248" s="329"/>
      <c r="D248" s="329"/>
      <c r="E248" s="329"/>
      <c r="F248" s="337"/>
      <c r="H248" s="168"/>
    </row>
    <row r="249" spans="1:8" customFormat="1" ht="15" x14ac:dyDescent="0.25">
      <c r="A249" s="251" t="s">
        <v>299</v>
      </c>
      <c r="B249" s="329"/>
      <c r="C249" s="329"/>
      <c r="D249" s="329"/>
      <c r="E249" s="329"/>
      <c r="F249" s="337"/>
      <c r="H249" s="168"/>
    </row>
    <row r="250" spans="1:8" customFormat="1" ht="15" x14ac:dyDescent="0.25">
      <c r="A250" s="251" t="s">
        <v>300</v>
      </c>
      <c r="B250" s="329"/>
      <c r="C250" s="329"/>
      <c r="D250" s="329"/>
      <c r="E250" s="329"/>
      <c r="F250" s="337"/>
      <c r="H250" s="168"/>
    </row>
    <row r="251" spans="1:8" customFormat="1" ht="15" x14ac:dyDescent="0.25">
      <c r="A251" s="251" t="s">
        <v>301</v>
      </c>
      <c r="B251" s="329"/>
      <c r="C251" s="329"/>
      <c r="D251" s="329"/>
      <c r="E251" s="329"/>
      <c r="F251" s="337"/>
      <c r="H251" s="168"/>
    </row>
    <row r="252" spans="1:8" customFormat="1" ht="15" x14ac:dyDescent="0.25">
      <c r="A252" s="251" t="s">
        <v>302</v>
      </c>
      <c r="B252" s="329"/>
      <c r="C252" s="329"/>
      <c r="D252" s="329"/>
      <c r="E252" s="329"/>
      <c r="F252" s="337"/>
      <c r="H252" s="168"/>
    </row>
    <row r="253" spans="1:8" customFormat="1" ht="15" x14ac:dyDescent="0.25">
      <c r="A253" s="251" t="s">
        <v>303</v>
      </c>
      <c r="B253" s="329"/>
      <c r="C253" s="329"/>
      <c r="D253" s="329"/>
      <c r="E253" s="329"/>
      <c r="F253" s="337"/>
      <c r="H253" s="168"/>
    </row>
    <row r="254" spans="1:8" customFormat="1" ht="15" x14ac:dyDescent="0.25">
      <c r="A254" s="251" t="s">
        <v>304</v>
      </c>
      <c r="B254" s="329"/>
      <c r="C254" s="329"/>
      <c r="D254" s="329"/>
      <c r="E254" s="329"/>
      <c r="F254" s="337"/>
      <c r="H254" s="168"/>
    </row>
    <row r="255" spans="1:8" customFormat="1" ht="15" x14ac:dyDescent="0.25">
      <c r="A255" s="252" t="s">
        <v>305</v>
      </c>
      <c r="B255" s="330"/>
      <c r="C255" s="330"/>
      <c r="D255" s="330"/>
      <c r="E255" s="330"/>
      <c r="F255" s="338"/>
      <c r="H255" s="168"/>
    </row>
    <row r="256" spans="1:8" customFormat="1" ht="15" x14ac:dyDescent="0.25">
      <c r="A256" s="250" t="s">
        <v>306</v>
      </c>
      <c r="B256" s="328">
        <v>74</v>
      </c>
      <c r="C256" s="328">
        <v>73</v>
      </c>
      <c r="D256" s="328">
        <v>0</v>
      </c>
      <c r="E256" s="328">
        <v>9723</v>
      </c>
      <c r="F256" s="336">
        <v>1960404</v>
      </c>
      <c r="H256" s="168"/>
    </row>
    <row r="257" spans="1:8" customFormat="1" ht="15" x14ac:dyDescent="0.25">
      <c r="A257" s="251" t="s">
        <v>307</v>
      </c>
      <c r="B257" s="329"/>
      <c r="C257" s="329"/>
      <c r="D257" s="329"/>
      <c r="E257" s="329"/>
      <c r="F257" s="337"/>
      <c r="H257" s="168"/>
    </row>
    <row r="258" spans="1:8" customFormat="1" ht="15" x14ac:dyDescent="0.25">
      <c r="A258" s="252" t="s">
        <v>308</v>
      </c>
      <c r="B258" s="330"/>
      <c r="C258" s="330"/>
      <c r="D258" s="330"/>
      <c r="E258" s="330"/>
      <c r="F258" s="338"/>
      <c r="H258" s="168"/>
    </row>
    <row r="259" spans="1:8" customFormat="1" ht="15" x14ac:dyDescent="0.25">
      <c r="A259" s="250" t="s">
        <v>309</v>
      </c>
      <c r="B259" s="328">
        <v>678</v>
      </c>
      <c r="C259" s="328">
        <v>339</v>
      </c>
      <c r="D259" s="328">
        <v>0</v>
      </c>
      <c r="E259" s="328">
        <v>97549</v>
      </c>
      <c r="F259" s="336">
        <v>18822548</v>
      </c>
      <c r="H259" s="168"/>
    </row>
    <row r="260" spans="1:8" customFormat="1" ht="15" x14ac:dyDescent="0.25">
      <c r="A260" s="251" t="s">
        <v>310</v>
      </c>
      <c r="B260" s="329"/>
      <c r="C260" s="329"/>
      <c r="D260" s="329"/>
      <c r="E260" s="329"/>
      <c r="F260" s="337"/>
      <c r="H260" s="168"/>
    </row>
    <row r="261" spans="1:8" customFormat="1" ht="15" x14ac:dyDescent="0.25">
      <c r="A261" s="251" t="s">
        <v>311</v>
      </c>
      <c r="B261" s="329"/>
      <c r="C261" s="329"/>
      <c r="D261" s="329"/>
      <c r="E261" s="329"/>
      <c r="F261" s="337"/>
      <c r="H261" s="168"/>
    </row>
    <row r="262" spans="1:8" customFormat="1" ht="15" x14ac:dyDescent="0.25">
      <c r="A262" s="251" t="s">
        <v>312</v>
      </c>
      <c r="B262" s="329"/>
      <c r="C262" s="329"/>
      <c r="D262" s="329"/>
      <c r="E262" s="329"/>
      <c r="F262" s="337"/>
      <c r="H262" s="168"/>
    </row>
    <row r="263" spans="1:8" customFormat="1" ht="15" x14ac:dyDescent="0.25">
      <c r="A263" s="251" t="s">
        <v>313</v>
      </c>
      <c r="B263" s="329"/>
      <c r="C263" s="329"/>
      <c r="D263" s="329"/>
      <c r="E263" s="329"/>
      <c r="F263" s="337"/>
      <c r="H263" s="168"/>
    </row>
    <row r="264" spans="1:8" customFormat="1" ht="15" x14ac:dyDescent="0.25">
      <c r="A264" s="251" t="s">
        <v>314</v>
      </c>
      <c r="B264" s="329"/>
      <c r="C264" s="329"/>
      <c r="D264" s="329"/>
      <c r="E264" s="329"/>
      <c r="F264" s="337"/>
      <c r="H264" s="168"/>
    </row>
    <row r="265" spans="1:8" customFormat="1" ht="15" x14ac:dyDescent="0.25">
      <c r="A265" s="251" t="s">
        <v>315</v>
      </c>
      <c r="B265" s="329"/>
      <c r="C265" s="329"/>
      <c r="D265" s="329"/>
      <c r="E265" s="329"/>
      <c r="F265" s="337"/>
      <c r="H265" s="168"/>
    </row>
    <row r="266" spans="1:8" customFormat="1" ht="15" x14ac:dyDescent="0.25">
      <c r="A266" s="251" t="s">
        <v>316</v>
      </c>
      <c r="B266" s="329"/>
      <c r="C266" s="329"/>
      <c r="D266" s="329"/>
      <c r="E266" s="329"/>
      <c r="F266" s="337"/>
      <c r="H266" s="168"/>
    </row>
    <row r="267" spans="1:8" customFormat="1" ht="15" x14ac:dyDescent="0.25">
      <c r="A267" s="251" t="s">
        <v>317</v>
      </c>
      <c r="B267" s="329"/>
      <c r="C267" s="329"/>
      <c r="D267" s="329"/>
      <c r="E267" s="329"/>
      <c r="F267" s="337"/>
      <c r="H267" s="168"/>
    </row>
    <row r="268" spans="1:8" customFormat="1" ht="15" x14ac:dyDescent="0.25">
      <c r="A268" s="251" t="s">
        <v>318</v>
      </c>
      <c r="B268" s="329"/>
      <c r="C268" s="329"/>
      <c r="D268" s="329"/>
      <c r="E268" s="329"/>
      <c r="F268" s="337"/>
      <c r="H268" s="168"/>
    </row>
    <row r="269" spans="1:8" customFormat="1" ht="15" x14ac:dyDescent="0.25">
      <c r="A269" s="251" t="s">
        <v>319</v>
      </c>
      <c r="B269" s="329"/>
      <c r="C269" s="329"/>
      <c r="D269" s="329"/>
      <c r="E269" s="329"/>
      <c r="F269" s="337"/>
      <c r="H269" s="168"/>
    </row>
    <row r="270" spans="1:8" customFormat="1" ht="15" x14ac:dyDescent="0.25">
      <c r="A270" s="251" t="s">
        <v>320</v>
      </c>
      <c r="B270" s="329"/>
      <c r="C270" s="329"/>
      <c r="D270" s="329"/>
      <c r="E270" s="329"/>
      <c r="F270" s="337"/>
      <c r="H270" s="168"/>
    </row>
    <row r="271" spans="1:8" customFormat="1" ht="15" x14ac:dyDescent="0.25">
      <c r="A271" s="251" t="s">
        <v>321</v>
      </c>
      <c r="B271" s="329"/>
      <c r="C271" s="329"/>
      <c r="D271" s="329"/>
      <c r="E271" s="329"/>
      <c r="F271" s="337"/>
      <c r="H271" s="168"/>
    </row>
    <row r="272" spans="1:8" customFormat="1" ht="15" x14ac:dyDescent="0.25">
      <c r="A272" s="251" t="s">
        <v>322</v>
      </c>
      <c r="B272" s="329"/>
      <c r="C272" s="329"/>
      <c r="D272" s="329"/>
      <c r="E272" s="329"/>
      <c r="F272" s="337"/>
      <c r="H272" s="168"/>
    </row>
    <row r="273" spans="1:8" customFormat="1" ht="15" x14ac:dyDescent="0.25">
      <c r="A273" s="251" t="s">
        <v>323</v>
      </c>
      <c r="B273" s="329"/>
      <c r="C273" s="329"/>
      <c r="D273" s="329"/>
      <c r="E273" s="329"/>
      <c r="F273" s="337"/>
      <c r="H273" s="168"/>
    </row>
    <row r="274" spans="1:8" customFormat="1" ht="15" x14ac:dyDescent="0.25">
      <c r="A274" s="251" t="s">
        <v>324</v>
      </c>
      <c r="B274" s="329"/>
      <c r="C274" s="329"/>
      <c r="D274" s="329"/>
      <c r="E274" s="329"/>
      <c r="F274" s="337"/>
      <c r="H274" s="168"/>
    </row>
    <row r="275" spans="1:8" customFormat="1" ht="15" x14ac:dyDescent="0.25">
      <c r="A275" s="252" t="s">
        <v>325</v>
      </c>
      <c r="B275" s="330"/>
      <c r="C275" s="330"/>
      <c r="D275" s="330"/>
      <c r="E275" s="330"/>
      <c r="F275" s="338"/>
      <c r="H275" s="168"/>
    </row>
    <row r="276" spans="1:8" customFormat="1" ht="15" x14ac:dyDescent="0.25">
      <c r="A276" s="250" t="s">
        <v>326</v>
      </c>
      <c r="B276" s="328">
        <v>660</v>
      </c>
      <c r="C276" s="328">
        <v>165</v>
      </c>
      <c r="D276" s="328">
        <v>0</v>
      </c>
      <c r="E276" s="328">
        <v>87171</v>
      </c>
      <c r="F276" s="336">
        <v>17519927</v>
      </c>
      <c r="H276" s="168"/>
    </row>
    <row r="277" spans="1:8" customFormat="1" ht="15" x14ac:dyDescent="0.25">
      <c r="A277" s="251" t="s">
        <v>327</v>
      </c>
      <c r="B277" s="329"/>
      <c r="C277" s="329"/>
      <c r="D277" s="329"/>
      <c r="E277" s="329"/>
      <c r="F277" s="337"/>
      <c r="H277" s="168"/>
    </row>
    <row r="278" spans="1:8" customFormat="1" ht="15" x14ac:dyDescent="0.25">
      <c r="A278" s="251" t="s">
        <v>328</v>
      </c>
      <c r="B278" s="329"/>
      <c r="C278" s="329"/>
      <c r="D278" s="329"/>
      <c r="E278" s="329"/>
      <c r="F278" s="337"/>
      <c r="H278" s="168"/>
    </row>
    <row r="279" spans="1:8" customFormat="1" ht="15" x14ac:dyDescent="0.25">
      <c r="A279" s="251" t="s">
        <v>329</v>
      </c>
      <c r="B279" s="329"/>
      <c r="C279" s="329"/>
      <c r="D279" s="329"/>
      <c r="E279" s="329"/>
      <c r="F279" s="337"/>
      <c r="H279" s="168"/>
    </row>
    <row r="280" spans="1:8" customFormat="1" ht="15" x14ac:dyDescent="0.25">
      <c r="A280" s="251" t="s">
        <v>330</v>
      </c>
      <c r="B280" s="329"/>
      <c r="C280" s="329"/>
      <c r="D280" s="329"/>
      <c r="E280" s="329"/>
      <c r="F280" s="337"/>
      <c r="H280" s="168"/>
    </row>
    <row r="281" spans="1:8" customFormat="1" ht="15" x14ac:dyDescent="0.25">
      <c r="A281" s="251" t="s">
        <v>331</v>
      </c>
      <c r="B281" s="329"/>
      <c r="C281" s="329"/>
      <c r="D281" s="329"/>
      <c r="E281" s="329"/>
      <c r="F281" s="337"/>
      <c r="H281" s="168"/>
    </row>
    <row r="282" spans="1:8" customFormat="1" ht="15" x14ac:dyDescent="0.25">
      <c r="A282" s="251" t="s">
        <v>332</v>
      </c>
      <c r="B282" s="329"/>
      <c r="C282" s="329"/>
      <c r="D282" s="329"/>
      <c r="E282" s="329"/>
      <c r="F282" s="337"/>
      <c r="H282" s="168"/>
    </row>
    <row r="283" spans="1:8" customFormat="1" ht="15" x14ac:dyDescent="0.25">
      <c r="A283" s="251" t="s">
        <v>333</v>
      </c>
      <c r="B283" s="329"/>
      <c r="C283" s="329"/>
      <c r="D283" s="329"/>
      <c r="E283" s="329"/>
      <c r="F283" s="337"/>
      <c r="H283" s="168"/>
    </row>
    <row r="284" spans="1:8" customFormat="1" ht="15" x14ac:dyDescent="0.25">
      <c r="A284" s="251" t="s">
        <v>334</v>
      </c>
      <c r="B284" s="329"/>
      <c r="C284" s="329"/>
      <c r="D284" s="329"/>
      <c r="E284" s="329"/>
      <c r="F284" s="337"/>
      <c r="H284" s="168"/>
    </row>
    <row r="285" spans="1:8" customFormat="1" ht="15" x14ac:dyDescent="0.25">
      <c r="A285" s="251" t="s">
        <v>335</v>
      </c>
      <c r="B285" s="329"/>
      <c r="C285" s="329"/>
      <c r="D285" s="329"/>
      <c r="E285" s="329"/>
      <c r="F285" s="337"/>
      <c r="H285" s="168"/>
    </row>
    <row r="286" spans="1:8" customFormat="1" ht="15" x14ac:dyDescent="0.25">
      <c r="A286" s="251" t="s">
        <v>336</v>
      </c>
      <c r="B286" s="329"/>
      <c r="C286" s="329"/>
      <c r="D286" s="329"/>
      <c r="E286" s="329"/>
      <c r="F286" s="337"/>
      <c r="H286" s="168"/>
    </row>
    <row r="287" spans="1:8" customFormat="1" ht="15" x14ac:dyDescent="0.25">
      <c r="A287" s="251" t="s">
        <v>337</v>
      </c>
      <c r="B287" s="329"/>
      <c r="C287" s="329"/>
      <c r="D287" s="329"/>
      <c r="E287" s="329"/>
      <c r="F287" s="337"/>
      <c r="H287" s="168"/>
    </row>
    <row r="288" spans="1:8" customFormat="1" ht="15" x14ac:dyDescent="0.25">
      <c r="A288" s="251" t="s">
        <v>338</v>
      </c>
      <c r="B288" s="329"/>
      <c r="C288" s="329"/>
      <c r="D288" s="329"/>
      <c r="E288" s="329"/>
      <c r="F288" s="337"/>
      <c r="H288" s="168"/>
    </row>
    <row r="289" spans="1:8" customFormat="1" ht="15" x14ac:dyDescent="0.25">
      <c r="A289" s="251" t="s">
        <v>339</v>
      </c>
      <c r="B289" s="329"/>
      <c r="C289" s="329"/>
      <c r="D289" s="329"/>
      <c r="E289" s="329"/>
      <c r="F289" s="337"/>
      <c r="H289" s="168"/>
    </row>
    <row r="290" spans="1:8" customFormat="1" ht="15" x14ac:dyDescent="0.25">
      <c r="A290" s="251" t="s">
        <v>340</v>
      </c>
      <c r="B290" s="329"/>
      <c r="C290" s="329"/>
      <c r="D290" s="329"/>
      <c r="E290" s="329"/>
      <c r="F290" s="337"/>
      <c r="H290" s="168"/>
    </row>
    <row r="291" spans="1:8" customFormat="1" ht="15" x14ac:dyDescent="0.25">
      <c r="A291" s="251" t="s">
        <v>341</v>
      </c>
      <c r="B291" s="329"/>
      <c r="C291" s="329"/>
      <c r="D291" s="329"/>
      <c r="E291" s="329"/>
      <c r="F291" s="337"/>
      <c r="H291" s="168"/>
    </row>
    <row r="292" spans="1:8" customFormat="1" ht="15" x14ac:dyDescent="0.25">
      <c r="A292" s="251" t="s">
        <v>342</v>
      </c>
      <c r="B292" s="329"/>
      <c r="C292" s="329"/>
      <c r="D292" s="329"/>
      <c r="E292" s="329"/>
      <c r="F292" s="337"/>
      <c r="H292" s="168"/>
    </row>
    <row r="293" spans="1:8" customFormat="1" ht="15" x14ac:dyDescent="0.25">
      <c r="A293" s="251" t="s">
        <v>343</v>
      </c>
      <c r="B293" s="329"/>
      <c r="C293" s="329"/>
      <c r="D293" s="329"/>
      <c r="E293" s="329"/>
      <c r="F293" s="337"/>
      <c r="H293" s="168"/>
    </row>
    <row r="294" spans="1:8" customFormat="1" ht="15" x14ac:dyDescent="0.25">
      <c r="A294" s="251" t="s">
        <v>344</v>
      </c>
      <c r="B294" s="329"/>
      <c r="C294" s="329"/>
      <c r="D294" s="329"/>
      <c r="E294" s="329"/>
      <c r="F294" s="337"/>
      <c r="H294" s="168"/>
    </row>
    <row r="295" spans="1:8" customFormat="1" ht="15" x14ac:dyDescent="0.25">
      <c r="A295" s="251" t="s">
        <v>345</v>
      </c>
      <c r="B295" s="329"/>
      <c r="C295" s="329"/>
      <c r="D295" s="329"/>
      <c r="E295" s="329"/>
      <c r="F295" s="337"/>
      <c r="H295" s="168"/>
    </row>
    <row r="296" spans="1:8" customFormat="1" ht="15" x14ac:dyDescent="0.25">
      <c r="A296" s="251" t="s">
        <v>346</v>
      </c>
      <c r="B296" s="329"/>
      <c r="C296" s="329"/>
      <c r="D296" s="329"/>
      <c r="E296" s="329"/>
      <c r="F296" s="337"/>
      <c r="H296" s="168"/>
    </row>
    <row r="297" spans="1:8" customFormat="1" ht="15" x14ac:dyDescent="0.25">
      <c r="A297" s="251" t="s">
        <v>347</v>
      </c>
      <c r="B297" s="329"/>
      <c r="C297" s="329"/>
      <c r="D297" s="329"/>
      <c r="E297" s="329"/>
      <c r="F297" s="337"/>
      <c r="H297" s="168"/>
    </row>
    <row r="298" spans="1:8" customFormat="1" ht="15" x14ac:dyDescent="0.25">
      <c r="A298" s="252" t="s">
        <v>348</v>
      </c>
      <c r="B298" s="330"/>
      <c r="C298" s="330"/>
      <c r="D298" s="330"/>
      <c r="E298" s="330"/>
      <c r="F298" s="338"/>
      <c r="H298" s="168"/>
    </row>
    <row r="299" spans="1:8" customFormat="1" ht="15" x14ac:dyDescent="0.25">
      <c r="A299" s="250" t="s">
        <v>349</v>
      </c>
      <c r="B299" s="328">
        <v>106</v>
      </c>
      <c r="C299" s="328">
        <v>0</v>
      </c>
      <c r="D299" s="328">
        <v>0</v>
      </c>
      <c r="E299" s="328">
        <v>15204</v>
      </c>
      <c r="F299" s="336">
        <v>3092844</v>
      </c>
      <c r="H299" s="168"/>
    </row>
    <row r="300" spans="1:8" customFormat="1" ht="15" x14ac:dyDescent="0.25">
      <c r="A300" s="252" t="s">
        <v>350</v>
      </c>
      <c r="B300" s="330"/>
      <c r="C300" s="330"/>
      <c r="D300" s="330"/>
      <c r="E300" s="330"/>
      <c r="F300" s="338"/>
      <c r="H300" s="168"/>
    </row>
    <row r="301" spans="1:8" customFormat="1" ht="15" x14ac:dyDescent="0.25">
      <c r="A301" s="250" t="s">
        <v>351</v>
      </c>
      <c r="B301" s="328">
        <v>107</v>
      </c>
      <c r="C301" s="328">
        <v>0</v>
      </c>
      <c r="D301" s="328">
        <v>0</v>
      </c>
      <c r="E301" s="328">
        <v>15210</v>
      </c>
      <c r="F301" s="336">
        <v>3093324</v>
      </c>
      <c r="H301" s="168"/>
    </row>
    <row r="302" spans="1:8" customFormat="1" ht="15" x14ac:dyDescent="0.25">
      <c r="A302" s="252" t="s">
        <v>352</v>
      </c>
      <c r="B302" s="330"/>
      <c r="C302" s="330"/>
      <c r="D302" s="330"/>
      <c r="E302" s="330"/>
      <c r="F302" s="338"/>
      <c r="H302" s="168"/>
    </row>
    <row r="303" spans="1:8" customFormat="1" ht="15" x14ac:dyDescent="0.25">
      <c r="A303" s="250" t="s">
        <v>353</v>
      </c>
      <c r="B303" s="328">
        <v>696</v>
      </c>
      <c r="C303" s="328">
        <v>30</v>
      </c>
      <c r="D303" s="328">
        <v>0</v>
      </c>
      <c r="E303" s="328">
        <v>94171</v>
      </c>
      <c r="F303" s="336">
        <v>19131572</v>
      </c>
      <c r="H303" s="168"/>
    </row>
    <row r="304" spans="1:8" customFormat="1" ht="15" x14ac:dyDescent="0.25">
      <c r="A304" s="251" t="s">
        <v>354</v>
      </c>
      <c r="B304" s="329"/>
      <c r="C304" s="329"/>
      <c r="D304" s="329"/>
      <c r="E304" s="329"/>
      <c r="F304" s="337"/>
      <c r="H304" s="168"/>
    </row>
    <row r="305" spans="1:8" customFormat="1" ht="15" x14ac:dyDescent="0.25">
      <c r="A305" s="251" t="s">
        <v>355</v>
      </c>
      <c r="B305" s="329"/>
      <c r="C305" s="329"/>
      <c r="D305" s="329"/>
      <c r="E305" s="329"/>
      <c r="F305" s="337"/>
      <c r="H305" s="168"/>
    </row>
    <row r="306" spans="1:8" customFormat="1" ht="15" x14ac:dyDescent="0.25">
      <c r="A306" s="251" t="s">
        <v>356</v>
      </c>
      <c r="B306" s="329"/>
      <c r="C306" s="329"/>
      <c r="D306" s="329"/>
      <c r="E306" s="329"/>
      <c r="F306" s="337"/>
      <c r="H306" s="168"/>
    </row>
    <row r="307" spans="1:8" customFormat="1" ht="15" x14ac:dyDescent="0.25">
      <c r="A307" s="251" t="s">
        <v>357</v>
      </c>
      <c r="B307" s="329"/>
      <c r="C307" s="329"/>
      <c r="D307" s="329"/>
      <c r="E307" s="329"/>
      <c r="F307" s="337"/>
      <c r="H307" s="168"/>
    </row>
    <row r="308" spans="1:8" customFormat="1" ht="15" x14ac:dyDescent="0.25">
      <c r="A308" s="251" t="s">
        <v>358</v>
      </c>
      <c r="B308" s="329"/>
      <c r="C308" s="329"/>
      <c r="D308" s="329"/>
      <c r="E308" s="329"/>
      <c r="F308" s="337"/>
      <c r="H308" s="168"/>
    </row>
    <row r="309" spans="1:8" customFormat="1" ht="15" x14ac:dyDescent="0.25">
      <c r="A309" s="251" t="s">
        <v>359</v>
      </c>
      <c r="B309" s="329"/>
      <c r="C309" s="329"/>
      <c r="D309" s="329"/>
      <c r="E309" s="329"/>
      <c r="F309" s="337"/>
      <c r="H309" s="168"/>
    </row>
    <row r="310" spans="1:8" customFormat="1" ht="15" x14ac:dyDescent="0.25">
      <c r="A310" s="251" t="s">
        <v>360</v>
      </c>
      <c r="B310" s="329"/>
      <c r="C310" s="329"/>
      <c r="D310" s="329"/>
      <c r="E310" s="329"/>
      <c r="F310" s="337"/>
      <c r="H310" s="168"/>
    </row>
    <row r="311" spans="1:8" customFormat="1" ht="15" x14ac:dyDescent="0.25">
      <c r="A311" s="251" t="s">
        <v>361</v>
      </c>
      <c r="B311" s="329"/>
      <c r="C311" s="329"/>
      <c r="D311" s="329"/>
      <c r="E311" s="329"/>
      <c r="F311" s="337"/>
      <c r="H311" s="168"/>
    </row>
    <row r="312" spans="1:8" customFormat="1" ht="15" x14ac:dyDescent="0.25">
      <c r="A312" s="251" t="s">
        <v>362</v>
      </c>
      <c r="B312" s="329"/>
      <c r="C312" s="329"/>
      <c r="D312" s="329"/>
      <c r="E312" s="329"/>
      <c r="F312" s="337"/>
      <c r="H312" s="168"/>
    </row>
    <row r="313" spans="1:8" customFormat="1" ht="15" x14ac:dyDescent="0.25">
      <c r="A313" s="251" t="s">
        <v>363</v>
      </c>
      <c r="B313" s="329"/>
      <c r="C313" s="329"/>
      <c r="D313" s="329"/>
      <c r="E313" s="329"/>
      <c r="F313" s="337"/>
      <c r="H313" s="168"/>
    </row>
    <row r="314" spans="1:8" customFormat="1" ht="15" x14ac:dyDescent="0.25">
      <c r="A314" s="251" t="s">
        <v>364</v>
      </c>
      <c r="B314" s="329"/>
      <c r="C314" s="329"/>
      <c r="D314" s="329"/>
      <c r="E314" s="329"/>
      <c r="F314" s="337"/>
      <c r="H314" s="168"/>
    </row>
    <row r="315" spans="1:8" customFormat="1" ht="15" x14ac:dyDescent="0.25">
      <c r="A315" s="251" t="s">
        <v>365</v>
      </c>
      <c r="B315" s="329"/>
      <c r="C315" s="329"/>
      <c r="D315" s="329"/>
      <c r="E315" s="329"/>
      <c r="F315" s="337"/>
      <c r="H315" s="168"/>
    </row>
    <row r="316" spans="1:8" customFormat="1" ht="15" x14ac:dyDescent="0.25">
      <c r="A316" s="251" t="s">
        <v>366</v>
      </c>
      <c r="B316" s="329"/>
      <c r="C316" s="329"/>
      <c r="D316" s="329"/>
      <c r="E316" s="329"/>
      <c r="F316" s="337"/>
      <c r="H316" s="168"/>
    </row>
    <row r="317" spans="1:8" customFormat="1" ht="15" x14ac:dyDescent="0.25">
      <c r="A317" s="251" t="s">
        <v>367</v>
      </c>
      <c r="B317" s="329"/>
      <c r="C317" s="329"/>
      <c r="D317" s="329"/>
      <c r="E317" s="329"/>
      <c r="F317" s="337"/>
      <c r="H317" s="168"/>
    </row>
    <row r="318" spans="1:8" customFormat="1" ht="15" x14ac:dyDescent="0.25">
      <c r="A318" s="251" t="s">
        <v>368</v>
      </c>
      <c r="B318" s="329"/>
      <c r="C318" s="329"/>
      <c r="D318" s="329"/>
      <c r="E318" s="329"/>
      <c r="F318" s="337"/>
      <c r="H318" s="168"/>
    </row>
    <row r="319" spans="1:8" customFormat="1" ht="15" x14ac:dyDescent="0.25">
      <c r="A319" s="251" t="s">
        <v>369</v>
      </c>
      <c r="B319" s="329"/>
      <c r="C319" s="329"/>
      <c r="D319" s="329"/>
      <c r="E319" s="329"/>
      <c r="F319" s="337"/>
      <c r="H319" s="168"/>
    </row>
    <row r="320" spans="1:8" customFormat="1" ht="15" x14ac:dyDescent="0.25">
      <c r="A320" s="251" t="s">
        <v>370</v>
      </c>
      <c r="B320" s="329"/>
      <c r="C320" s="329"/>
      <c r="D320" s="329"/>
      <c r="E320" s="329"/>
      <c r="F320" s="337"/>
      <c r="H320" s="168"/>
    </row>
    <row r="321" spans="1:8" customFormat="1" ht="15" x14ac:dyDescent="0.25">
      <c r="A321" s="251" t="s">
        <v>371</v>
      </c>
      <c r="B321" s="329"/>
      <c r="C321" s="329"/>
      <c r="D321" s="329"/>
      <c r="E321" s="329"/>
      <c r="F321" s="337"/>
      <c r="H321" s="168"/>
    </row>
    <row r="322" spans="1:8" customFormat="1" ht="15" x14ac:dyDescent="0.25">
      <c r="A322" s="251" t="s">
        <v>372</v>
      </c>
      <c r="B322" s="329"/>
      <c r="C322" s="329"/>
      <c r="D322" s="329"/>
      <c r="E322" s="329"/>
      <c r="F322" s="337"/>
      <c r="H322" s="168"/>
    </row>
    <row r="323" spans="1:8" customFormat="1" ht="15" x14ac:dyDescent="0.25">
      <c r="A323" s="252" t="s">
        <v>373</v>
      </c>
      <c r="B323" s="330"/>
      <c r="C323" s="330"/>
      <c r="D323" s="330"/>
      <c r="E323" s="330"/>
      <c r="F323" s="338"/>
      <c r="H323" s="168"/>
    </row>
    <row r="324" spans="1:8" customFormat="1" ht="15" x14ac:dyDescent="0.25">
      <c r="A324" s="250" t="s">
        <v>374</v>
      </c>
      <c r="B324" s="328">
        <v>63</v>
      </c>
      <c r="C324" s="328">
        <v>31</v>
      </c>
      <c r="D324" s="328">
        <v>0</v>
      </c>
      <c r="E324" s="328">
        <v>8233</v>
      </c>
      <c r="F324" s="336">
        <v>1599144</v>
      </c>
      <c r="H324" s="168"/>
    </row>
    <row r="325" spans="1:8" customFormat="1" ht="15" x14ac:dyDescent="0.25">
      <c r="A325" s="252" t="s">
        <v>375</v>
      </c>
      <c r="B325" s="330"/>
      <c r="C325" s="330"/>
      <c r="D325" s="330"/>
      <c r="E325" s="330"/>
      <c r="F325" s="338"/>
      <c r="H325" s="168"/>
    </row>
    <row r="326" spans="1:8" customFormat="1" ht="15" x14ac:dyDescent="0.25">
      <c r="A326" s="250" t="s">
        <v>376</v>
      </c>
      <c r="B326" s="328">
        <v>67</v>
      </c>
      <c r="C326" s="328">
        <v>0</v>
      </c>
      <c r="D326" s="328">
        <v>0</v>
      </c>
      <c r="E326" s="328">
        <v>8115</v>
      </c>
      <c r="F326" s="336">
        <v>1620132</v>
      </c>
      <c r="H326" s="168"/>
    </row>
    <row r="327" spans="1:8" customFormat="1" ht="15" x14ac:dyDescent="0.25">
      <c r="A327" s="252" t="s">
        <v>377</v>
      </c>
      <c r="B327" s="330"/>
      <c r="C327" s="330"/>
      <c r="D327" s="330"/>
      <c r="E327" s="330"/>
      <c r="F327" s="338"/>
      <c r="H327" s="168"/>
    </row>
    <row r="328" spans="1:8" customFormat="1" ht="15" x14ac:dyDescent="0.25">
      <c r="A328" s="250" t="s">
        <v>378</v>
      </c>
      <c r="B328" s="328">
        <v>72</v>
      </c>
      <c r="C328" s="328">
        <v>0</v>
      </c>
      <c r="D328" s="328">
        <v>0</v>
      </c>
      <c r="E328" s="328">
        <v>8901</v>
      </c>
      <c r="F328" s="336">
        <v>1644876</v>
      </c>
      <c r="H328" s="168"/>
    </row>
    <row r="329" spans="1:8" customFormat="1" ht="15" x14ac:dyDescent="0.25">
      <c r="A329" s="252" t="s">
        <v>379</v>
      </c>
      <c r="B329" s="330"/>
      <c r="C329" s="330"/>
      <c r="D329" s="330"/>
      <c r="E329" s="330"/>
      <c r="F329" s="338"/>
      <c r="H329" s="168"/>
    </row>
    <row r="330" spans="1:8" customFormat="1" ht="15" x14ac:dyDescent="0.25">
      <c r="A330" s="250" t="s">
        <v>380</v>
      </c>
      <c r="B330" s="328">
        <v>65</v>
      </c>
      <c r="C330" s="328">
        <v>0</v>
      </c>
      <c r="D330" s="328">
        <v>0</v>
      </c>
      <c r="E330" s="328">
        <v>8318</v>
      </c>
      <c r="F330" s="336">
        <v>1613184</v>
      </c>
      <c r="H330" s="168"/>
    </row>
    <row r="331" spans="1:8" customFormat="1" ht="15" x14ac:dyDescent="0.25">
      <c r="A331" s="252" t="s">
        <v>381</v>
      </c>
      <c r="B331" s="330"/>
      <c r="C331" s="330"/>
      <c r="D331" s="330"/>
      <c r="E331" s="330"/>
      <c r="F331" s="338"/>
      <c r="H331" s="168"/>
    </row>
    <row r="332" spans="1:8" customFormat="1" ht="15" x14ac:dyDescent="0.25">
      <c r="A332" s="250" t="s">
        <v>382</v>
      </c>
      <c r="B332" s="328">
        <v>69</v>
      </c>
      <c r="C332" s="328">
        <v>0</v>
      </c>
      <c r="D332" s="328">
        <v>0</v>
      </c>
      <c r="E332" s="328">
        <v>8404</v>
      </c>
      <c r="F332" s="336">
        <v>1633092</v>
      </c>
      <c r="H332" s="168"/>
    </row>
    <row r="333" spans="1:8" customFormat="1" ht="15" x14ac:dyDescent="0.25">
      <c r="A333" s="252" t="s">
        <v>383</v>
      </c>
      <c r="B333" s="330"/>
      <c r="C333" s="330"/>
      <c r="D333" s="330"/>
      <c r="E333" s="330"/>
      <c r="F333" s="338"/>
      <c r="H333" s="168"/>
    </row>
    <row r="334" spans="1:8" customFormat="1" ht="15" x14ac:dyDescent="0.25">
      <c r="A334" s="250" t="s">
        <v>384</v>
      </c>
      <c r="B334" s="328">
        <v>60</v>
      </c>
      <c r="C334" s="328">
        <v>0</v>
      </c>
      <c r="D334" s="328">
        <v>0</v>
      </c>
      <c r="E334" s="328">
        <v>7760</v>
      </c>
      <c r="F334" s="336">
        <v>1576206</v>
      </c>
      <c r="H334" s="168"/>
    </row>
    <row r="335" spans="1:8" customFormat="1" ht="15" x14ac:dyDescent="0.25">
      <c r="A335" s="252" t="s">
        <v>385</v>
      </c>
      <c r="B335" s="330"/>
      <c r="C335" s="330"/>
      <c r="D335" s="330"/>
      <c r="E335" s="330"/>
      <c r="F335" s="338"/>
      <c r="H335" s="168"/>
    </row>
    <row r="336" spans="1:8" customFormat="1" ht="15" x14ac:dyDescent="0.25">
      <c r="A336" s="250" t="s">
        <v>386</v>
      </c>
      <c r="B336" s="328">
        <v>62</v>
      </c>
      <c r="C336" s="328">
        <v>0</v>
      </c>
      <c r="D336" s="328">
        <v>0</v>
      </c>
      <c r="E336" s="328">
        <v>8167</v>
      </c>
      <c r="F336" s="336">
        <v>1584384</v>
      </c>
      <c r="H336" s="168"/>
    </row>
    <row r="337" spans="1:8" customFormat="1" ht="15" x14ac:dyDescent="0.25">
      <c r="A337" s="252" t="s">
        <v>387</v>
      </c>
      <c r="B337" s="330"/>
      <c r="C337" s="330"/>
      <c r="D337" s="330"/>
      <c r="E337" s="330"/>
      <c r="F337" s="338"/>
      <c r="H337" s="168"/>
    </row>
    <row r="338" spans="1:8" customFormat="1" ht="15" x14ac:dyDescent="0.25">
      <c r="A338" s="250" t="s">
        <v>388</v>
      </c>
      <c r="B338" s="328">
        <v>60</v>
      </c>
      <c r="C338" s="328">
        <v>0</v>
      </c>
      <c r="D338" s="328">
        <v>0</v>
      </c>
      <c r="E338" s="328">
        <v>7760</v>
      </c>
      <c r="F338" s="336">
        <v>1575750</v>
      </c>
      <c r="H338" s="168"/>
    </row>
    <row r="339" spans="1:8" customFormat="1" ht="15" x14ac:dyDescent="0.25">
      <c r="A339" s="252" t="s">
        <v>389</v>
      </c>
      <c r="B339" s="330"/>
      <c r="C339" s="330"/>
      <c r="D339" s="330"/>
      <c r="E339" s="330"/>
      <c r="F339" s="338"/>
      <c r="H339" s="168"/>
    </row>
    <row r="340" spans="1:8" customFormat="1" ht="15" x14ac:dyDescent="0.25">
      <c r="A340" s="250" t="s">
        <v>390</v>
      </c>
      <c r="B340" s="328">
        <v>62</v>
      </c>
      <c r="C340" s="328">
        <v>0</v>
      </c>
      <c r="D340" s="328">
        <v>0</v>
      </c>
      <c r="E340" s="328">
        <v>7836</v>
      </c>
      <c r="F340" s="336">
        <v>1593696</v>
      </c>
      <c r="H340" s="168"/>
    </row>
    <row r="341" spans="1:8" customFormat="1" ht="15" x14ac:dyDescent="0.25">
      <c r="A341" s="252" t="s">
        <v>391</v>
      </c>
      <c r="B341" s="330"/>
      <c r="C341" s="330"/>
      <c r="D341" s="330"/>
      <c r="E341" s="330"/>
      <c r="F341" s="338"/>
      <c r="H341" s="168"/>
    </row>
    <row r="342" spans="1:8" customFormat="1" ht="15" x14ac:dyDescent="0.25">
      <c r="A342" s="253" t="s">
        <v>392</v>
      </c>
      <c r="B342" s="243">
        <v>1</v>
      </c>
      <c r="C342" s="243">
        <v>1</v>
      </c>
      <c r="D342" s="243">
        <v>0</v>
      </c>
      <c r="E342" s="243">
        <v>4200</v>
      </c>
      <c r="F342" s="255">
        <v>905940</v>
      </c>
      <c r="H342" s="168"/>
    </row>
    <row r="343" spans="1:8" customFormat="1" ht="15" x14ac:dyDescent="0.25">
      <c r="A343" s="253" t="s">
        <v>393</v>
      </c>
      <c r="B343" s="243">
        <v>1</v>
      </c>
      <c r="C343" s="243">
        <v>1</v>
      </c>
      <c r="D343" s="243">
        <v>0</v>
      </c>
      <c r="E343" s="243">
        <v>3577</v>
      </c>
      <c r="F343" s="255">
        <v>943692</v>
      </c>
      <c r="H343" s="168"/>
    </row>
    <row r="344" spans="1:8" customFormat="1" ht="15" x14ac:dyDescent="0.25">
      <c r="A344" s="253" t="s">
        <v>394</v>
      </c>
      <c r="B344" s="243">
        <v>1</v>
      </c>
      <c r="C344" s="243">
        <v>1</v>
      </c>
      <c r="D344" s="243">
        <v>0</v>
      </c>
      <c r="E344" s="243">
        <v>2160</v>
      </c>
      <c r="F344" s="255">
        <v>510624</v>
      </c>
      <c r="H344" s="168"/>
    </row>
    <row r="345" spans="1:8" customFormat="1" ht="15" x14ac:dyDescent="0.25">
      <c r="A345" s="253" t="s">
        <v>395</v>
      </c>
      <c r="B345" s="243">
        <v>1</v>
      </c>
      <c r="C345" s="243">
        <v>1</v>
      </c>
      <c r="D345" s="243">
        <v>0</v>
      </c>
      <c r="E345" s="243">
        <v>13100</v>
      </c>
      <c r="F345" s="255">
        <v>2175768</v>
      </c>
      <c r="H345" s="168"/>
    </row>
    <row r="346" spans="1:8" customFormat="1" ht="15" x14ac:dyDescent="0.25">
      <c r="A346" s="250" t="s">
        <v>396</v>
      </c>
      <c r="B346" s="328">
        <v>286</v>
      </c>
      <c r="C346" s="328">
        <v>286</v>
      </c>
      <c r="D346" s="328">
        <v>0</v>
      </c>
      <c r="E346" s="328">
        <v>26773</v>
      </c>
      <c r="F346" s="336">
        <v>5507940</v>
      </c>
      <c r="H346" s="168"/>
    </row>
    <row r="347" spans="1:8" customFormat="1" ht="15" x14ac:dyDescent="0.25">
      <c r="A347" s="251" t="s">
        <v>397</v>
      </c>
      <c r="B347" s="329"/>
      <c r="C347" s="329"/>
      <c r="D347" s="329"/>
      <c r="E347" s="329"/>
      <c r="F347" s="337"/>
      <c r="H347" s="168"/>
    </row>
    <row r="348" spans="1:8" customFormat="1" ht="15" x14ac:dyDescent="0.25">
      <c r="A348" s="251" t="s">
        <v>398</v>
      </c>
      <c r="B348" s="329"/>
      <c r="C348" s="329"/>
      <c r="D348" s="329"/>
      <c r="E348" s="329"/>
      <c r="F348" s="337"/>
      <c r="H348" s="168"/>
    </row>
    <row r="349" spans="1:8" customFormat="1" ht="15" x14ac:dyDescent="0.25">
      <c r="A349" s="251" t="s">
        <v>399</v>
      </c>
      <c r="B349" s="329"/>
      <c r="C349" s="329"/>
      <c r="D349" s="329"/>
      <c r="E349" s="329"/>
      <c r="F349" s="337"/>
      <c r="H349" s="168"/>
    </row>
    <row r="350" spans="1:8" customFormat="1" ht="15" x14ac:dyDescent="0.25">
      <c r="A350" s="251" t="s">
        <v>400</v>
      </c>
      <c r="B350" s="329"/>
      <c r="C350" s="329"/>
      <c r="D350" s="329"/>
      <c r="E350" s="329"/>
      <c r="F350" s="337"/>
      <c r="H350" s="168"/>
    </row>
    <row r="351" spans="1:8" customFormat="1" ht="15" x14ac:dyDescent="0.25">
      <c r="A351" s="252" t="s">
        <v>658</v>
      </c>
      <c r="B351" s="330"/>
      <c r="C351" s="330"/>
      <c r="D351" s="330"/>
      <c r="E351" s="330"/>
      <c r="F351" s="338"/>
      <c r="H351" s="168"/>
    </row>
    <row r="352" spans="1:8" customFormat="1" ht="15" x14ac:dyDescent="0.25">
      <c r="A352" s="250" t="s">
        <v>401</v>
      </c>
      <c r="B352" s="328">
        <v>66</v>
      </c>
      <c r="C352" s="328">
        <v>0</v>
      </c>
      <c r="D352" s="328">
        <v>0</v>
      </c>
      <c r="E352" s="328">
        <v>10574</v>
      </c>
      <c r="F352" s="336">
        <v>2133444</v>
      </c>
      <c r="H352" s="168"/>
    </row>
    <row r="353" spans="1:8" customFormat="1" ht="15" x14ac:dyDescent="0.25">
      <c r="A353" s="252" t="s">
        <v>402</v>
      </c>
      <c r="B353" s="330"/>
      <c r="C353" s="330"/>
      <c r="D353" s="330"/>
      <c r="E353" s="330"/>
      <c r="F353" s="338"/>
      <c r="H353" s="168"/>
    </row>
    <row r="354" spans="1:8" customFormat="1" ht="15" x14ac:dyDescent="0.25">
      <c r="A354" s="253" t="s">
        <v>403</v>
      </c>
      <c r="B354" s="243">
        <v>31</v>
      </c>
      <c r="C354" s="243">
        <v>0</v>
      </c>
      <c r="D354" s="243">
        <v>0</v>
      </c>
      <c r="E354" s="243">
        <v>3876</v>
      </c>
      <c r="F354" s="255">
        <v>784920</v>
      </c>
      <c r="H354" s="168"/>
    </row>
    <row r="355" spans="1:8" customFormat="1" ht="15" x14ac:dyDescent="0.25">
      <c r="A355" s="253" t="s">
        <v>404</v>
      </c>
      <c r="B355" s="243">
        <v>31</v>
      </c>
      <c r="C355" s="243">
        <v>0</v>
      </c>
      <c r="D355" s="243">
        <v>0</v>
      </c>
      <c r="E355" s="243">
        <v>3817</v>
      </c>
      <c r="F355" s="255">
        <v>770340</v>
      </c>
      <c r="H355" s="168"/>
    </row>
    <row r="356" spans="1:8" customFormat="1" ht="15" x14ac:dyDescent="0.25">
      <c r="A356" s="253" t="s">
        <v>405</v>
      </c>
      <c r="B356" s="243">
        <v>30</v>
      </c>
      <c r="C356" s="243">
        <v>30</v>
      </c>
      <c r="D356" s="243">
        <v>0</v>
      </c>
      <c r="E356" s="243">
        <v>3780</v>
      </c>
      <c r="F356" s="255">
        <v>768960</v>
      </c>
      <c r="H356" s="168"/>
    </row>
    <row r="357" spans="1:8" customFormat="1" ht="15" x14ac:dyDescent="0.25">
      <c r="A357" s="253" t="s">
        <v>406</v>
      </c>
      <c r="B357" s="243">
        <v>31</v>
      </c>
      <c r="C357" s="243">
        <v>31</v>
      </c>
      <c r="D357" s="243">
        <v>0</v>
      </c>
      <c r="E357" s="243">
        <v>3824</v>
      </c>
      <c r="F357" s="255">
        <v>776268</v>
      </c>
      <c r="H357" s="168"/>
    </row>
    <row r="358" spans="1:8" customFormat="1" ht="15" x14ac:dyDescent="0.25">
      <c r="A358" s="253" t="s">
        <v>407</v>
      </c>
      <c r="B358" s="243">
        <v>31</v>
      </c>
      <c r="C358" s="243">
        <v>0</v>
      </c>
      <c r="D358" s="243">
        <v>0</v>
      </c>
      <c r="E358" s="243">
        <v>3827</v>
      </c>
      <c r="F358" s="255">
        <v>776772</v>
      </c>
      <c r="H358" s="168"/>
    </row>
    <row r="359" spans="1:8" customFormat="1" ht="15" x14ac:dyDescent="0.25">
      <c r="A359" s="253" t="s">
        <v>408</v>
      </c>
      <c r="B359" s="243">
        <v>34</v>
      </c>
      <c r="C359" s="243">
        <v>0</v>
      </c>
      <c r="D359" s="243">
        <v>0</v>
      </c>
      <c r="E359" s="243">
        <v>4070</v>
      </c>
      <c r="F359" s="255">
        <v>810456</v>
      </c>
      <c r="H359" s="168"/>
    </row>
    <row r="360" spans="1:8" customFormat="1" ht="15" x14ac:dyDescent="0.25">
      <c r="A360" s="253" t="s">
        <v>409</v>
      </c>
      <c r="B360" s="243">
        <v>61</v>
      </c>
      <c r="C360" s="243">
        <v>60</v>
      </c>
      <c r="D360" s="243">
        <v>0</v>
      </c>
      <c r="E360" s="243">
        <v>8796</v>
      </c>
      <c r="F360" s="255">
        <v>1781760</v>
      </c>
      <c r="H360" s="168"/>
    </row>
    <row r="361" spans="1:8" customFormat="1" ht="15" x14ac:dyDescent="0.25">
      <c r="A361" s="253" t="s">
        <v>410</v>
      </c>
      <c r="B361" s="243">
        <v>61</v>
      </c>
      <c r="C361" s="243">
        <v>0</v>
      </c>
      <c r="D361" s="243">
        <v>0</v>
      </c>
      <c r="E361" s="243">
        <v>8808</v>
      </c>
      <c r="F361" s="255">
        <v>1783548</v>
      </c>
      <c r="H361" s="168"/>
    </row>
    <row r="362" spans="1:8" customFormat="1" ht="15" x14ac:dyDescent="0.25">
      <c r="A362" s="253" t="s">
        <v>411</v>
      </c>
      <c r="B362" s="243">
        <v>61</v>
      </c>
      <c r="C362" s="243">
        <v>0</v>
      </c>
      <c r="D362" s="243">
        <v>0</v>
      </c>
      <c r="E362" s="243">
        <v>8871</v>
      </c>
      <c r="F362" s="255">
        <v>1781760</v>
      </c>
      <c r="H362" s="168"/>
    </row>
    <row r="363" spans="1:8" customFormat="1" ht="15" x14ac:dyDescent="0.25">
      <c r="A363" s="253" t="s">
        <v>412</v>
      </c>
      <c r="B363" s="243">
        <v>60</v>
      </c>
      <c r="C363" s="243">
        <v>0</v>
      </c>
      <c r="D363" s="243">
        <v>0</v>
      </c>
      <c r="E363" s="243">
        <v>8760</v>
      </c>
      <c r="F363" s="255">
        <v>1781760</v>
      </c>
      <c r="H363" s="168"/>
    </row>
    <row r="364" spans="1:8" customFormat="1" ht="15" x14ac:dyDescent="0.25">
      <c r="A364" s="253" t="s">
        <v>413</v>
      </c>
      <c r="B364" s="243">
        <v>30</v>
      </c>
      <c r="C364" s="243">
        <v>0</v>
      </c>
      <c r="D364" s="243">
        <v>0</v>
      </c>
      <c r="E364" s="243">
        <v>3780</v>
      </c>
      <c r="F364" s="255">
        <v>768960</v>
      </c>
      <c r="H364" s="168"/>
    </row>
    <row r="365" spans="1:8" customFormat="1" ht="15" x14ac:dyDescent="0.25">
      <c r="A365" s="253" t="s">
        <v>414</v>
      </c>
      <c r="B365" s="243">
        <v>30</v>
      </c>
      <c r="C365" s="243">
        <v>0</v>
      </c>
      <c r="D365" s="243">
        <v>0</v>
      </c>
      <c r="E365" s="243">
        <v>3780</v>
      </c>
      <c r="F365" s="255">
        <v>768960</v>
      </c>
      <c r="H365" s="168"/>
    </row>
    <row r="366" spans="1:8" customFormat="1" ht="15" x14ac:dyDescent="0.25">
      <c r="A366" s="253" t="s">
        <v>415</v>
      </c>
      <c r="B366" s="243">
        <v>30</v>
      </c>
      <c r="C366" s="243">
        <v>0</v>
      </c>
      <c r="D366" s="243">
        <v>0</v>
      </c>
      <c r="E366" s="243">
        <v>3780</v>
      </c>
      <c r="F366" s="255">
        <v>768960</v>
      </c>
      <c r="H366" s="168"/>
    </row>
    <row r="367" spans="1:8" customFormat="1" ht="15" x14ac:dyDescent="0.25">
      <c r="A367" s="253" t="s">
        <v>416</v>
      </c>
      <c r="B367" s="243">
        <v>31</v>
      </c>
      <c r="C367" s="243">
        <v>31</v>
      </c>
      <c r="D367" s="243">
        <v>0</v>
      </c>
      <c r="E367" s="243">
        <v>5058</v>
      </c>
      <c r="F367" s="255">
        <v>918612</v>
      </c>
      <c r="H367" s="168"/>
    </row>
    <row r="368" spans="1:8" customFormat="1" ht="15" x14ac:dyDescent="0.25">
      <c r="A368" s="253" t="s">
        <v>417</v>
      </c>
      <c r="B368" s="243">
        <v>32</v>
      </c>
      <c r="C368" s="243">
        <v>32</v>
      </c>
      <c r="D368" s="243">
        <v>0</v>
      </c>
      <c r="E368" s="243">
        <v>5093</v>
      </c>
      <c r="F368" s="255">
        <v>918780</v>
      </c>
      <c r="H368" s="168"/>
    </row>
    <row r="369" spans="1:8" customFormat="1" ht="15" x14ac:dyDescent="0.25">
      <c r="A369" s="253" t="s">
        <v>418</v>
      </c>
      <c r="B369" s="243">
        <v>31</v>
      </c>
      <c r="C369" s="243">
        <v>31</v>
      </c>
      <c r="D369" s="243">
        <v>0</v>
      </c>
      <c r="E369" s="243">
        <v>5062</v>
      </c>
      <c r="F369" s="255">
        <v>919440</v>
      </c>
      <c r="H369" s="168"/>
    </row>
    <row r="370" spans="1:8" customFormat="1" ht="15" x14ac:dyDescent="0.25">
      <c r="A370" s="253" t="s">
        <v>419</v>
      </c>
      <c r="B370" s="243">
        <v>1</v>
      </c>
      <c r="C370" s="243">
        <v>1</v>
      </c>
      <c r="D370" s="243">
        <v>0</v>
      </c>
      <c r="E370" s="243">
        <v>2169</v>
      </c>
      <c r="F370" s="255">
        <v>467856</v>
      </c>
      <c r="H370" s="168"/>
    </row>
    <row r="371" spans="1:8" customFormat="1" ht="15" x14ac:dyDescent="0.25">
      <c r="A371" s="253" t="s">
        <v>420</v>
      </c>
      <c r="B371" s="243">
        <v>1</v>
      </c>
      <c r="C371" s="243">
        <v>1</v>
      </c>
      <c r="D371" s="243">
        <v>0</v>
      </c>
      <c r="E371" s="243">
        <v>20689</v>
      </c>
      <c r="F371" s="255">
        <v>5458176</v>
      </c>
      <c r="H371" s="168"/>
    </row>
    <row r="372" spans="1:8" customFormat="1" ht="15" x14ac:dyDescent="0.25">
      <c r="A372" s="253" t="s">
        <v>421</v>
      </c>
      <c r="B372" s="243">
        <v>1</v>
      </c>
      <c r="C372" s="243">
        <v>1</v>
      </c>
      <c r="D372" s="243">
        <v>0</v>
      </c>
      <c r="E372" s="243">
        <v>2550</v>
      </c>
      <c r="F372" s="255">
        <v>672744</v>
      </c>
      <c r="H372" s="168"/>
    </row>
    <row r="373" spans="1:8" customFormat="1" ht="15" x14ac:dyDescent="0.25">
      <c r="A373" s="253" t="s">
        <v>422</v>
      </c>
      <c r="B373" s="243">
        <v>1</v>
      </c>
      <c r="C373" s="243">
        <v>1</v>
      </c>
      <c r="D373" s="243">
        <v>0</v>
      </c>
      <c r="E373" s="243">
        <v>3254</v>
      </c>
      <c r="F373" s="255">
        <v>701892</v>
      </c>
      <c r="H373" s="168"/>
    </row>
    <row r="374" spans="1:8" customFormat="1" ht="15" x14ac:dyDescent="0.25">
      <c r="A374" s="253" t="s">
        <v>423</v>
      </c>
      <c r="B374" s="243">
        <v>1</v>
      </c>
      <c r="C374" s="243">
        <v>1</v>
      </c>
      <c r="D374" s="243">
        <v>0</v>
      </c>
      <c r="E374" s="243">
        <v>19060</v>
      </c>
      <c r="F374" s="255">
        <v>5028420</v>
      </c>
      <c r="H374" s="168"/>
    </row>
    <row r="375" spans="1:8" customFormat="1" ht="15" x14ac:dyDescent="0.25">
      <c r="A375" s="253" t="s">
        <v>424</v>
      </c>
      <c r="B375" s="243">
        <v>1</v>
      </c>
      <c r="C375" s="243">
        <v>1</v>
      </c>
      <c r="D375" s="243">
        <v>0</v>
      </c>
      <c r="E375" s="243">
        <v>22653</v>
      </c>
      <c r="F375" s="255">
        <v>5976324</v>
      </c>
      <c r="H375" s="168"/>
    </row>
    <row r="376" spans="1:8" customFormat="1" ht="15" x14ac:dyDescent="0.25">
      <c r="A376" s="253" t="s">
        <v>425</v>
      </c>
      <c r="B376" s="243">
        <v>1</v>
      </c>
      <c r="C376" s="243">
        <v>1</v>
      </c>
      <c r="D376" s="243">
        <v>0</v>
      </c>
      <c r="E376" s="243">
        <v>5338</v>
      </c>
      <c r="F376" s="255">
        <v>1151412</v>
      </c>
      <c r="H376" s="168"/>
    </row>
    <row r="377" spans="1:8" customFormat="1" ht="15" x14ac:dyDescent="0.25">
      <c r="A377" s="253" t="s">
        <v>426</v>
      </c>
      <c r="B377" s="243">
        <v>2</v>
      </c>
      <c r="C377" s="243">
        <v>0</v>
      </c>
      <c r="D377" s="243">
        <v>0</v>
      </c>
      <c r="E377" s="243">
        <v>3095</v>
      </c>
      <c r="F377" s="255">
        <v>667596</v>
      </c>
      <c r="H377" s="168"/>
    </row>
    <row r="378" spans="1:8" customFormat="1" ht="15" x14ac:dyDescent="0.25">
      <c r="A378" s="253" t="s">
        <v>427</v>
      </c>
      <c r="B378" s="243">
        <v>1</v>
      </c>
      <c r="C378" s="243">
        <v>1</v>
      </c>
      <c r="D378" s="243">
        <v>0</v>
      </c>
      <c r="E378" s="243">
        <v>14620</v>
      </c>
      <c r="F378" s="255">
        <v>3857052</v>
      </c>
      <c r="H378" s="168"/>
    </row>
    <row r="379" spans="1:8" customFormat="1" ht="15" x14ac:dyDescent="0.25">
      <c r="A379" s="253" t="s">
        <v>428</v>
      </c>
      <c r="B379" s="243">
        <v>103</v>
      </c>
      <c r="C379" s="243">
        <v>103</v>
      </c>
      <c r="D379" s="243">
        <v>0</v>
      </c>
      <c r="E379" s="243">
        <v>9377</v>
      </c>
      <c r="F379" s="255">
        <v>1888224</v>
      </c>
      <c r="H379" s="168"/>
    </row>
    <row r="380" spans="1:8" customFormat="1" ht="15" x14ac:dyDescent="0.25">
      <c r="A380" s="250" t="s">
        <v>429</v>
      </c>
      <c r="B380" s="328">
        <v>454</v>
      </c>
      <c r="C380" s="328">
        <v>196</v>
      </c>
      <c r="D380" s="328">
        <v>0</v>
      </c>
      <c r="E380" s="328">
        <v>62054.7</v>
      </c>
      <c r="F380" s="336">
        <v>11797392</v>
      </c>
      <c r="H380" s="168"/>
    </row>
    <row r="381" spans="1:8" customFormat="1" ht="15" x14ac:dyDescent="0.25">
      <c r="A381" s="251" t="s">
        <v>430</v>
      </c>
      <c r="B381" s="329"/>
      <c r="C381" s="329"/>
      <c r="D381" s="329"/>
      <c r="E381" s="329"/>
      <c r="F381" s="337"/>
      <c r="H381" s="168"/>
    </row>
    <row r="382" spans="1:8" customFormat="1" ht="15" x14ac:dyDescent="0.25">
      <c r="A382" s="251" t="s">
        <v>431</v>
      </c>
      <c r="B382" s="329"/>
      <c r="C382" s="329"/>
      <c r="D382" s="329"/>
      <c r="E382" s="329"/>
      <c r="F382" s="337"/>
      <c r="H382" s="168"/>
    </row>
    <row r="383" spans="1:8" customFormat="1" ht="15" x14ac:dyDescent="0.25">
      <c r="A383" s="251" t="s">
        <v>432</v>
      </c>
      <c r="B383" s="329"/>
      <c r="C383" s="329"/>
      <c r="D383" s="329"/>
      <c r="E383" s="329"/>
      <c r="F383" s="337"/>
      <c r="H383" s="168"/>
    </row>
    <row r="384" spans="1:8" customFormat="1" ht="15" x14ac:dyDescent="0.25">
      <c r="A384" s="251" t="s">
        <v>433</v>
      </c>
      <c r="B384" s="329"/>
      <c r="C384" s="329"/>
      <c r="D384" s="329"/>
      <c r="E384" s="329"/>
      <c r="F384" s="337"/>
      <c r="H384" s="168"/>
    </row>
    <row r="385" spans="1:8" customFormat="1" ht="15" x14ac:dyDescent="0.25">
      <c r="A385" s="251" t="s">
        <v>434</v>
      </c>
      <c r="B385" s="329"/>
      <c r="C385" s="329"/>
      <c r="D385" s="329"/>
      <c r="E385" s="329"/>
      <c r="F385" s="337"/>
      <c r="H385" s="168"/>
    </row>
    <row r="386" spans="1:8" customFormat="1" ht="15" x14ac:dyDescent="0.25">
      <c r="A386" s="251" t="s">
        <v>435</v>
      </c>
      <c r="B386" s="329"/>
      <c r="C386" s="329"/>
      <c r="D386" s="329"/>
      <c r="E386" s="329"/>
      <c r="F386" s="337"/>
      <c r="H386" s="168"/>
    </row>
    <row r="387" spans="1:8" customFormat="1" ht="15" x14ac:dyDescent="0.25">
      <c r="A387" s="251" t="s">
        <v>436</v>
      </c>
      <c r="B387" s="329"/>
      <c r="C387" s="329"/>
      <c r="D387" s="329"/>
      <c r="E387" s="329"/>
      <c r="F387" s="337"/>
      <c r="H387" s="168"/>
    </row>
    <row r="388" spans="1:8" customFormat="1" ht="15" x14ac:dyDescent="0.25">
      <c r="A388" s="251" t="s">
        <v>437</v>
      </c>
      <c r="B388" s="329"/>
      <c r="C388" s="329"/>
      <c r="D388" s="329"/>
      <c r="E388" s="329"/>
      <c r="F388" s="337"/>
      <c r="H388" s="168"/>
    </row>
    <row r="389" spans="1:8" customFormat="1" ht="15" x14ac:dyDescent="0.25">
      <c r="A389" s="251" t="s">
        <v>438</v>
      </c>
      <c r="B389" s="329"/>
      <c r="C389" s="329"/>
      <c r="D389" s="329"/>
      <c r="E389" s="329"/>
      <c r="F389" s="337"/>
      <c r="H389" s="168"/>
    </row>
    <row r="390" spans="1:8" customFormat="1" ht="15" x14ac:dyDescent="0.25">
      <c r="A390" s="251" t="s">
        <v>439</v>
      </c>
      <c r="B390" s="329"/>
      <c r="C390" s="329"/>
      <c r="D390" s="329"/>
      <c r="E390" s="329"/>
      <c r="F390" s="337"/>
      <c r="H390" s="168"/>
    </row>
    <row r="391" spans="1:8" customFormat="1" ht="15" x14ac:dyDescent="0.25">
      <c r="A391" s="251" t="s">
        <v>440</v>
      </c>
      <c r="B391" s="329"/>
      <c r="C391" s="329"/>
      <c r="D391" s="329"/>
      <c r="E391" s="329"/>
      <c r="F391" s="337"/>
      <c r="H391" s="168"/>
    </row>
    <row r="392" spans="1:8" customFormat="1" ht="15" x14ac:dyDescent="0.25">
      <c r="A392" s="251" t="s">
        <v>441</v>
      </c>
      <c r="B392" s="329"/>
      <c r="C392" s="329"/>
      <c r="D392" s="329"/>
      <c r="E392" s="329"/>
      <c r="F392" s="337"/>
      <c r="H392" s="168"/>
    </row>
    <row r="393" spans="1:8" customFormat="1" ht="15" x14ac:dyDescent="0.25">
      <c r="A393" s="251" t="s">
        <v>442</v>
      </c>
      <c r="B393" s="329"/>
      <c r="C393" s="329"/>
      <c r="D393" s="329"/>
      <c r="E393" s="329"/>
      <c r="F393" s="337"/>
      <c r="H393" s="168"/>
    </row>
    <row r="394" spans="1:8" customFormat="1" ht="15" x14ac:dyDescent="0.25">
      <c r="A394" s="251" t="s">
        <v>443</v>
      </c>
      <c r="B394" s="329"/>
      <c r="C394" s="329"/>
      <c r="D394" s="329"/>
      <c r="E394" s="329"/>
      <c r="F394" s="337"/>
      <c r="H394" s="168"/>
    </row>
    <row r="395" spans="1:8" customFormat="1" ht="15" x14ac:dyDescent="0.25">
      <c r="A395" s="251" t="s">
        <v>444</v>
      </c>
      <c r="B395" s="329"/>
      <c r="C395" s="329"/>
      <c r="D395" s="329"/>
      <c r="E395" s="329"/>
      <c r="F395" s="337"/>
      <c r="H395" s="168"/>
    </row>
    <row r="396" spans="1:8" customFormat="1" ht="15" x14ac:dyDescent="0.25">
      <c r="A396" s="251" t="s">
        <v>445</v>
      </c>
      <c r="B396" s="329"/>
      <c r="C396" s="329"/>
      <c r="D396" s="329"/>
      <c r="E396" s="329"/>
      <c r="F396" s="337"/>
      <c r="H396" s="168"/>
    </row>
    <row r="397" spans="1:8" customFormat="1" ht="15" x14ac:dyDescent="0.25">
      <c r="A397" s="252" t="s">
        <v>446</v>
      </c>
      <c r="B397" s="330"/>
      <c r="C397" s="330"/>
      <c r="D397" s="330"/>
      <c r="E397" s="330"/>
      <c r="F397" s="338"/>
      <c r="H397" s="168"/>
    </row>
    <row r="398" spans="1:8" customFormat="1" ht="15" x14ac:dyDescent="0.25">
      <c r="A398" s="253" t="s">
        <v>447</v>
      </c>
      <c r="B398" s="243">
        <v>281</v>
      </c>
      <c r="C398" s="243">
        <v>281</v>
      </c>
      <c r="D398" s="243">
        <v>0</v>
      </c>
      <c r="E398" s="243">
        <v>23493</v>
      </c>
      <c r="F398" s="255">
        <v>4778796</v>
      </c>
      <c r="H398" s="168"/>
    </row>
    <row r="399" spans="1:8" customFormat="1" ht="15" x14ac:dyDescent="0.25">
      <c r="A399" s="250" t="s">
        <v>448</v>
      </c>
      <c r="B399" s="328">
        <v>294</v>
      </c>
      <c r="C399" s="328">
        <v>291</v>
      </c>
      <c r="D399" s="328">
        <v>203.70999999999998</v>
      </c>
      <c r="E399" s="328">
        <v>76156</v>
      </c>
      <c r="F399" s="336">
        <v>14544312</v>
      </c>
      <c r="H399" s="168"/>
    </row>
    <row r="400" spans="1:8" customFormat="1" ht="15" x14ac:dyDescent="0.25">
      <c r="A400" s="251" t="s">
        <v>449</v>
      </c>
      <c r="B400" s="329"/>
      <c r="C400" s="329"/>
      <c r="D400" s="329"/>
      <c r="E400" s="329"/>
      <c r="F400" s="337"/>
      <c r="H400" s="168"/>
    </row>
    <row r="401" spans="1:8" customFormat="1" ht="15" x14ac:dyDescent="0.25">
      <c r="A401" s="251" t="s">
        <v>450</v>
      </c>
      <c r="B401" s="329"/>
      <c r="C401" s="329"/>
      <c r="D401" s="329"/>
      <c r="E401" s="329"/>
      <c r="F401" s="337"/>
      <c r="H401" s="168"/>
    </row>
    <row r="402" spans="1:8" customFormat="1" ht="15" x14ac:dyDescent="0.25">
      <c r="A402" s="251" t="s">
        <v>451</v>
      </c>
      <c r="B402" s="329"/>
      <c r="C402" s="329"/>
      <c r="D402" s="329"/>
      <c r="E402" s="329"/>
      <c r="F402" s="337"/>
      <c r="H402" s="168"/>
    </row>
    <row r="403" spans="1:8" customFormat="1" ht="15" x14ac:dyDescent="0.25">
      <c r="A403" s="251" t="s">
        <v>452</v>
      </c>
      <c r="B403" s="329"/>
      <c r="C403" s="329"/>
      <c r="D403" s="329"/>
      <c r="E403" s="329"/>
      <c r="F403" s="337"/>
      <c r="H403" s="168"/>
    </row>
    <row r="404" spans="1:8" customFormat="1" ht="15" x14ac:dyDescent="0.25">
      <c r="A404" s="251" t="s">
        <v>453</v>
      </c>
      <c r="B404" s="329"/>
      <c r="C404" s="329"/>
      <c r="D404" s="329"/>
      <c r="E404" s="329"/>
      <c r="F404" s="337"/>
      <c r="H404" s="168"/>
    </row>
    <row r="405" spans="1:8" customFormat="1" ht="15" x14ac:dyDescent="0.25">
      <c r="A405" s="251" t="s">
        <v>454</v>
      </c>
      <c r="B405" s="329"/>
      <c r="C405" s="329"/>
      <c r="D405" s="329"/>
      <c r="E405" s="329"/>
      <c r="F405" s="337"/>
      <c r="H405" s="168"/>
    </row>
    <row r="406" spans="1:8" customFormat="1" ht="15" x14ac:dyDescent="0.25">
      <c r="A406" s="251" t="s">
        <v>455</v>
      </c>
      <c r="B406" s="329"/>
      <c r="C406" s="329"/>
      <c r="D406" s="329"/>
      <c r="E406" s="329"/>
      <c r="F406" s="337"/>
      <c r="H406" s="168"/>
    </row>
    <row r="407" spans="1:8" customFormat="1" ht="15" x14ac:dyDescent="0.25">
      <c r="A407" s="251" t="s">
        <v>456</v>
      </c>
      <c r="B407" s="329"/>
      <c r="C407" s="329"/>
      <c r="D407" s="329"/>
      <c r="E407" s="329"/>
      <c r="F407" s="337"/>
      <c r="H407" s="168"/>
    </row>
    <row r="408" spans="1:8" customFormat="1" ht="15" x14ac:dyDescent="0.25">
      <c r="A408" s="251" t="s">
        <v>457</v>
      </c>
      <c r="B408" s="329"/>
      <c r="C408" s="329"/>
      <c r="D408" s="329"/>
      <c r="E408" s="329"/>
      <c r="F408" s="337"/>
      <c r="H408" s="168"/>
    </row>
    <row r="409" spans="1:8" customFormat="1" ht="15" x14ac:dyDescent="0.25">
      <c r="A409" s="251" t="s">
        <v>458</v>
      </c>
      <c r="B409" s="329"/>
      <c r="C409" s="329"/>
      <c r="D409" s="329"/>
      <c r="E409" s="329"/>
      <c r="F409" s="337"/>
      <c r="H409" s="168"/>
    </row>
    <row r="410" spans="1:8" customFormat="1" ht="15" x14ac:dyDescent="0.25">
      <c r="A410" s="251" t="s">
        <v>459</v>
      </c>
      <c r="B410" s="329"/>
      <c r="C410" s="329"/>
      <c r="D410" s="329"/>
      <c r="E410" s="329"/>
      <c r="F410" s="337"/>
      <c r="H410" s="168"/>
    </row>
    <row r="411" spans="1:8" customFormat="1" ht="15" x14ac:dyDescent="0.25">
      <c r="A411" s="251" t="s">
        <v>460</v>
      </c>
      <c r="B411" s="329"/>
      <c r="C411" s="329"/>
      <c r="D411" s="329"/>
      <c r="E411" s="329"/>
      <c r="F411" s="337"/>
      <c r="H411" s="168"/>
    </row>
    <row r="412" spans="1:8" customFormat="1" ht="15" x14ac:dyDescent="0.25">
      <c r="A412" s="252" t="s">
        <v>461</v>
      </c>
      <c r="B412" s="330"/>
      <c r="C412" s="330"/>
      <c r="D412" s="330"/>
      <c r="E412" s="330"/>
      <c r="F412" s="338"/>
      <c r="H412" s="168"/>
    </row>
    <row r="413" spans="1:8" customFormat="1" ht="15" x14ac:dyDescent="0.25">
      <c r="A413" s="250" t="s">
        <v>462</v>
      </c>
      <c r="B413" s="328">
        <v>406</v>
      </c>
      <c r="C413" s="328">
        <v>339</v>
      </c>
      <c r="D413" s="328">
        <v>0</v>
      </c>
      <c r="E413" s="328">
        <v>67517</v>
      </c>
      <c r="F413" s="336">
        <v>13420932</v>
      </c>
      <c r="H413" s="168"/>
    </row>
    <row r="414" spans="1:8" customFormat="1" ht="15" x14ac:dyDescent="0.25">
      <c r="A414" s="251" t="s">
        <v>463</v>
      </c>
      <c r="B414" s="329"/>
      <c r="C414" s="329"/>
      <c r="D414" s="329"/>
      <c r="E414" s="329"/>
      <c r="F414" s="337"/>
      <c r="H414" s="168"/>
    </row>
    <row r="415" spans="1:8" customFormat="1" ht="15" x14ac:dyDescent="0.25">
      <c r="A415" s="251" t="s">
        <v>464</v>
      </c>
      <c r="B415" s="329"/>
      <c r="C415" s="329"/>
      <c r="D415" s="329"/>
      <c r="E415" s="329"/>
      <c r="F415" s="337"/>
      <c r="H415" s="168"/>
    </row>
    <row r="416" spans="1:8" customFormat="1" ht="15" x14ac:dyDescent="0.25">
      <c r="A416" s="251" t="s">
        <v>465</v>
      </c>
      <c r="B416" s="329"/>
      <c r="C416" s="329"/>
      <c r="D416" s="329"/>
      <c r="E416" s="329"/>
      <c r="F416" s="337"/>
      <c r="H416" s="168"/>
    </row>
    <row r="417" spans="1:8" customFormat="1" ht="15" x14ac:dyDescent="0.25">
      <c r="A417" s="251" t="s">
        <v>466</v>
      </c>
      <c r="B417" s="329"/>
      <c r="C417" s="329"/>
      <c r="D417" s="329"/>
      <c r="E417" s="329"/>
      <c r="F417" s="337"/>
      <c r="H417" s="168"/>
    </row>
    <row r="418" spans="1:8" customFormat="1" ht="15" x14ac:dyDescent="0.25">
      <c r="A418" s="251" t="s">
        <v>467</v>
      </c>
      <c r="B418" s="329"/>
      <c r="C418" s="329"/>
      <c r="D418" s="329"/>
      <c r="E418" s="329"/>
      <c r="F418" s="337"/>
      <c r="H418" s="168"/>
    </row>
    <row r="419" spans="1:8" customFormat="1" ht="15" x14ac:dyDescent="0.25">
      <c r="A419" s="251" t="s">
        <v>468</v>
      </c>
      <c r="B419" s="329"/>
      <c r="C419" s="329"/>
      <c r="D419" s="329"/>
      <c r="E419" s="329"/>
      <c r="F419" s="337"/>
      <c r="H419" s="168"/>
    </row>
    <row r="420" spans="1:8" customFormat="1" ht="15" x14ac:dyDescent="0.25">
      <c r="A420" s="252" t="s">
        <v>469</v>
      </c>
      <c r="B420" s="330"/>
      <c r="C420" s="330"/>
      <c r="D420" s="330"/>
      <c r="E420" s="330"/>
      <c r="F420" s="338"/>
      <c r="H420" s="168"/>
    </row>
    <row r="421" spans="1:8" customFormat="1" ht="15" x14ac:dyDescent="0.25">
      <c r="A421" s="250" t="s">
        <v>470</v>
      </c>
      <c r="B421" s="328">
        <v>72</v>
      </c>
      <c r="C421" s="328">
        <v>72</v>
      </c>
      <c r="D421" s="328">
        <v>0</v>
      </c>
      <c r="E421" s="328">
        <v>11620</v>
      </c>
      <c r="F421" s="336">
        <v>2388312</v>
      </c>
      <c r="H421" s="168"/>
    </row>
    <row r="422" spans="1:8" customFormat="1" ht="15" x14ac:dyDescent="0.25">
      <c r="A422" s="251" t="s">
        <v>471</v>
      </c>
      <c r="B422" s="329"/>
      <c r="C422" s="329"/>
      <c r="D422" s="329"/>
      <c r="E422" s="329"/>
      <c r="F422" s="337"/>
      <c r="H422" s="168"/>
    </row>
    <row r="423" spans="1:8" customFormat="1" ht="15" x14ac:dyDescent="0.25">
      <c r="A423" s="251" t="s">
        <v>472</v>
      </c>
      <c r="B423" s="329"/>
      <c r="C423" s="329"/>
      <c r="D423" s="329"/>
      <c r="E423" s="329"/>
      <c r="F423" s="337"/>
      <c r="H423" s="168"/>
    </row>
    <row r="424" spans="1:8" customFormat="1" ht="15" x14ac:dyDescent="0.25">
      <c r="A424" s="251" t="s">
        <v>473</v>
      </c>
      <c r="B424" s="329"/>
      <c r="C424" s="329"/>
      <c r="D424" s="329"/>
      <c r="E424" s="329"/>
      <c r="F424" s="337"/>
      <c r="H424" s="168"/>
    </row>
    <row r="425" spans="1:8" customFormat="1" ht="15" x14ac:dyDescent="0.25">
      <c r="A425" s="251" t="s">
        <v>474</v>
      </c>
      <c r="B425" s="329"/>
      <c r="C425" s="329"/>
      <c r="D425" s="329"/>
      <c r="E425" s="329"/>
      <c r="F425" s="337"/>
      <c r="H425" s="168"/>
    </row>
    <row r="426" spans="1:8" customFormat="1" ht="15" x14ac:dyDescent="0.25">
      <c r="A426" s="251" t="s">
        <v>475</v>
      </c>
      <c r="B426" s="329"/>
      <c r="C426" s="329"/>
      <c r="D426" s="329"/>
      <c r="E426" s="329"/>
      <c r="F426" s="337"/>
      <c r="H426" s="168"/>
    </row>
    <row r="427" spans="1:8" customFormat="1" ht="15" x14ac:dyDescent="0.25">
      <c r="A427" s="251" t="s">
        <v>476</v>
      </c>
      <c r="B427" s="329"/>
      <c r="C427" s="329"/>
      <c r="D427" s="329"/>
      <c r="E427" s="329"/>
      <c r="F427" s="337"/>
      <c r="H427" s="168"/>
    </row>
    <row r="428" spans="1:8" customFormat="1" ht="15" x14ac:dyDescent="0.25">
      <c r="A428" s="251" t="s">
        <v>477</v>
      </c>
      <c r="B428" s="329"/>
      <c r="C428" s="329"/>
      <c r="D428" s="329"/>
      <c r="E428" s="329"/>
      <c r="F428" s="337"/>
      <c r="H428" s="168"/>
    </row>
    <row r="429" spans="1:8" customFormat="1" ht="15" x14ac:dyDescent="0.25">
      <c r="A429" s="252" t="s">
        <v>478</v>
      </c>
      <c r="B429" s="330"/>
      <c r="C429" s="330"/>
      <c r="D429" s="330"/>
      <c r="E429" s="330"/>
      <c r="F429" s="338"/>
      <c r="H429" s="168"/>
    </row>
    <row r="430" spans="1:8" customFormat="1" ht="15" x14ac:dyDescent="0.25">
      <c r="A430" s="250" t="s">
        <v>479</v>
      </c>
      <c r="B430" s="328">
        <v>133</v>
      </c>
      <c r="C430" s="328">
        <v>5</v>
      </c>
      <c r="D430" s="328">
        <v>0</v>
      </c>
      <c r="E430" s="328">
        <v>19211</v>
      </c>
      <c r="F430" s="336">
        <v>3921492</v>
      </c>
      <c r="H430" s="168"/>
    </row>
    <row r="431" spans="1:8" customFormat="1" ht="15" x14ac:dyDescent="0.25">
      <c r="A431" s="251" t="s">
        <v>480</v>
      </c>
      <c r="B431" s="329"/>
      <c r="C431" s="329"/>
      <c r="D431" s="329"/>
      <c r="E431" s="329"/>
      <c r="F431" s="337"/>
      <c r="H431" s="168"/>
    </row>
    <row r="432" spans="1:8" customFormat="1" ht="15" x14ac:dyDescent="0.25">
      <c r="A432" s="252" t="s">
        <v>481</v>
      </c>
      <c r="B432" s="330"/>
      <c r="C432" s="330"/>
      <c r="D432" s="330"/>
      <c r="E432" s="330"/>
      <c r="F432" s="338"/>
      <c r="H432" s="168"/>
    </row>
    <row r="433" spans="1:8" customFormat="1" ht="15" x14ac:dyDescent="0.25">
      <c r="A433" s="253" t="s">
        <v>482</v>
      </c>
      <c r="B433" s="243">
        <v>47</v>
      </c>
      <c r="C433" s="243">
        <v>45</v>
      </c>
      <c r="D433" s="243">
        <v>0</v>
      </c>
      <c r="E433" s="243">
        <v>6779</v>
      </c>
      <c r="F433" s="255">
        <v>1365924</v>
      </c>
      <c r="H433" s="168"/>
    </row>
    <row r="434" spans="1:8" customFormat="1" ht="15" x14ac:dyDescent="0.25">
      <c r="A434" s="253" t="s">
        <v>483</v>
      </c>
      <c r="B434" s="243">
        <v>3</v>
      </c>
      <c r="C434" s="243">
        <v>3</v>
      </c>
      <c r="D434" s="243">
        <v>0</v>
      </c>
      <c r="E434" s="243">
        <v>648</v>
      </c>
      <c r="F434" s="255">
        <v>139776</v>
      </c>
      <c r="H434" s="168"/>
    </row>
    <row r="435" spans="1:8" customFormat="1" ht="15" x14ac:dyDescent="0.25">
      <c r="A435" s="253" t="s">
        <v>484</v>
      </c>
      <c r="B435" s="243">
        <v>56</v>
      </c>
      <c r="C435" s="243">
        <v>54</v>
      </c>
      <c r="D435" s="243">
        <v>0</v>
      </c>
      <c r="E435" s="243">
        <v>7463</v>
      </c>
      <c r="F435" s="255">
        <v>1499676</v>
      </c>
      <c r="H435" s="168"/>
    </row>
    <row r="436" spans="1:8" customFormat="1" ht="15" x14ac:dyDescent="0.25">
      <c r="A436" s="253" t="s">
        <v>485</v>
      </c>
      <c r="B436" s="243">
        <v>2</v>
      </c>
      <c r="C436" s="243">
        <v>2</v>
      </c>
      <c r="D436" s="243">
        <v>0</v>
      </c>
      <c r="E436" s="243">
        <v>872</v>
      </c>
      <c r="F436" s="255">
        <v>144936</v>
      </c>
      <c r="H436" s="168"/>
    </row>
    <row r="437" spans="1:8" customFormat="1" ht="15" x14ac:dyDescent="0.25">
      <c r="A437" s="253" t="s">
        <v>486</v>
      </c>
      <c r="B437" s="243">
        <v>60</v>
      </c>
      <c r="C437" s="243">
        <v>58</v>
      </c>
      <c r="D437" s="243">
        <v>0</v>
      </c>
      <c r="E437" s="243">
        <v>8017</v>
      </c>
      <c r="F437" s="255">
        <v>1593288</v>
      </c>
      <c r="H437" s="168"/>
    </row>
    <row r="438" spans="1:8" customFormat="1" ht="15" x14ac:dyDescent="0.25">
      <c r="A438" s="253" t="s">
        <v>487</v>
      </c>
      <c r="B438" s="243">
        <v>58</v>
      </c>
      <c r="C438" s="243">
        <v>55</v>
      </c>
      <c r="D438" s="243">
        <v>0</v>
      </c>
      <c r="E438" s="243">
        <v>8313</v>
      </c>
      <c r="F438" s="255">
        <v>1652070</v>
      </c>
      <c r="H438" s="168"/>
    </row>
    <row r="439" spans="1:8" customFormat="1" ht="15" x14ac:dyDescent="0.25">
      <c r="A439" s="253" t="s">
        <v>488</v>
      </c>
      <c r="B439" s="243">
        <v>58</v>
      </c>
      <c r="C439" s="243">
        <v>57</v>
      </c>
      <c r="D439" s="243">
        <v>0</v>
      </c>
      <c r="E439" s="243">
        <v>8058</v>
      </c>
      <c r="F439" s="255">
        <v>1607988</v>
      </c>
      <c r="H439" s="168"/>
    </row>
    <row r="440" spans="1:8" customFormat="1" ht="15" x14ac:dyDescent="0.25">
      <c r="A440" s="253" t="s">
        <v>489</v>
      </c>
      <c r="B440" s="243">
        <v>54</v>
      </c>
      <c r="C440" s="243">
        <v>54</v>
      </c>
      <c r="D440" s="243">
        <v>0</v>
      </c>
      <c r="E440" s="243">
        <v>7326</v>
      </c>
      <c r="F440" s="255">
        <v>1490184</v>
      </c>
      <c r="H440" s="168"/>
    </row>
    <row r="441" spans="1:8" customFormat="1" ht="15" x14ac:dyDescent="0.25">
      <c r="A441" s="253" t="s">
        <v>490</v>
      </c>
      <c r="B441" s="243">
        <v>2</v>
      </c>
      <c r="C441" s="243">
        <v>0</v>
      </c>
      <c r="D441" s="243">
        <v>0</v>
      </c>
      <c r="E441" s="243">
        <v>801</v>
      </c>
      <c r="F441" s="255">
        <v>172776</v>
      </c>
      <c r="H441" s="168"/>
    </row>
    <row r="442" spans="1:8" customFormat="1" ht="15" x14ac:dyDescent="0.25">
      <c r="A442" s="253" t="s">
        <v>491</v>
      </c>
      <c r="B442" s="243">
        <v>46</v>
      </c>
      <c r="C442" s="243">
        <v>45</v>
      </c>
      <c r="D442" s="243">
        <v>0</v>
      </c>
      <c r="E442" s="243">
        <v>6740</v>
      </c>
      <c r="F442" s="255">
        <v>1365240</v>
      </c>
      <c r="H442" s="168"/>
    </row>
    <row r="443" spans="1:8" customFormat="1" ht="15" x14ac:dyDescent="0.25">
      <c r="A443" s="253" t="s">
        <v>492</v>
      </c>
      <c r="B443" s="243">
        <v>1</v>
      </c>
      <c r="C443" s="243">
        <v>1</v>
      </c>
      <c r="D443" s="243">
        <v>0</v>
      </c>
      <c r="E443" s="243">
        <v>600</v>
      </c>
      <c r="F443" s="255">
        <v>129420</v>
      </c>
      <c r="H443" s="168"/>
    </row>
    <row r="444" spans="1:8" customFormat="1" ht="15" x14ac:dyDescent="0.25">
      <c r="A444" s="250" t="s">
        <v>493</v>
      </c>
      <c r="B444" s="328">
        <v>92</v>
      </c>
      <c r="C444" s="328">
        <v>90</v>
      </c>
      <c r="D444" s="328">
        <v>0</v>
      </c>
      <c r="E444" s="328">
        <v>12377</v>
      </c>
      <c r="F444" s="336">
        <v>2498208</v>
      </c>
      <c r="H444" s="168"/>
    </row>
    <row r="445" spans="1:8" customFormat="1" ht="15" x14ac:dyDescent="0.25">
      <c r="A445" s="252" t="s">
        <v>494</v>
      </c>
      <c r="B445" s="330"/>
      <c r="C445" s="330"/>
      <c r="D445" s="330"/>
      <c r="E445" s="330"/>
      <c r="F445" s="338"/>
      <c r="H445" s="168"/>
    </row>
    <row r="446" spans="1:8" customFormat="1" ht="15" x14ac:dyDescent="0.25">
      <c r="A446" s="250" t="s">
        <v>495</v>
      </c>
      <c r="B446" s="328">
        <v>92</v>
      </c>
      <c r="C446" s="328">
        <v>92</v>
      </c>
      <c r="D446" s="328">
        <v>0</v>
      </c>
      <c r="E446" s="328">
        <v>12152</v>
      </c>
      <c r="F446" s="336">
        <v>2471700</v>
      </c>
      <c r="H446" s="168"/>
    </row>
    <row r="447" spans="1:8" customFormat="1" ht="15" x14ac:dyDescent="0.25">
      <c r="A447" s="251" t="s">
        <v>496</v>
      </c>
      <c r="B447" s="329"/>
      <c r="C447" s="329"/>
      <c r="D447" s="329"/>
      <c r="E447" s="329"/>
      <c r="F447" s="337"/>
      <c r="H447" s="168"/>
    </row>
    <row r="448" spans="1:8" customFormat="1" ht="15" x14ac:dyDescent="0.25">
      <c r="A448" s="251" t="s">
        <v>497</v>
      </c>
      <c r="B448" s="329"/>
      <c r="C448" s="329"/>
      <c r="D448" s="329"/>
      <c r="E448" s="329"/>
      <c r="F448" s="337"/>
      <c r="H448" s="168"/>
    </row>
    <row r="449" spans="1:8" customFormat="1" ht="15" x14ac:dyDescent="0.25">
      <c r="A449" s="252" t="s">
        <v>498</v>
      </c>
      <c r="B449" s="330"/>
      <c r="C449" s="330"/>
      <c r="D449" s="330"/>
      <c r="E449" s="330"/>
      <c r="F449" s="338"/>
      <c r="H449" s="168"/>
    </row>
    <row r="450" spans="1:8" customFormat="1" ht="15" x14ac:dyDescent="0.25">
      <c r="A450" s="253" t="s">
        <v>499</v>
      </c>
      <c r="B450" s="243">
        <v>41</v>
      </c>
      <c r="C450" s="243">
        <v>0</v>
      </c>
      <c r="D450" s="243">
        <v>0</v>
      </c>
      <c r="E450" s="243">
        <v>5476</v>
      </c>
      <c r="F450" s="255">
        <v>910056</v>
      </c>
      <c r="H450" s="168"/>
    </row>
    <row r="451" spans="1:8" customFormat="1" ht="15" x14ac:dyDescent="0.25">
      <c r="A451" s="253" t="s">
        <v>500</v>
      </c>
      <c r="B451" s="243">
        <v>41</v>
      </c>
      <c r="C451" s="243">
        <v>41</v>
      </c>
      <c r="D451" s="243">
        <v>0</v>
      </c>
      <c r="E451" s="243">
        <v>5556</v>
      </c>
      <c r="F451" s="255">
        <v>904896</v>
      </c>
      <c r="H451" s="168"/>
    </row>
    <row r="452" spans="1:8" customFormat="1" ht="15" x14ac:dyDescent="0.25">
      <c r="A452" s="253" t="s">
        <v>501</v>
      </c>
      <c r="B452" s="243">
        <v>123</v>
      </c>
      <c r="C452" s="243">
        <v>123</v>
      </c>
      <c r="D452" s="243">
        <v>0</v>
      </c>
      <c r="E452" s="243">
        <v>24128</v>
      </c>
      <c r="F452" s="255">
        <v>4257948</v>
      </c>
      <c r="H452" s="168"/>
    </row>
    <row r="453" spans="1:8" customFormat="1" ht="15" x14ac:dyDescent="0.25">
      <c r="A453" s="253" t="s">
        <v>502</v>
      </c>
      <c r="B453" s="243">
        <v>18</v>
      </c>
      <c r="C453" s="243">
        <v>0</v>
      </c>
      <c r="D453" s="243">
        <v>0</v>
      </c>
      <c r="E453" s="243">
        <v>2276</v>
      </c>
      <c r="F453" s="255">
        <v>378276</v>
      </c>
      <c r="H453" s="168"/>
    </row>
    <row r="454" spans="1:8" customFormat="1" ht="15" x14ac:dyDescent="0.25">
      <c r="A454" s="253" t="s">
        <v>503</v>
      </c>
      <c r="B454" s="243">
        <v>19</v>
      </c>
      <c r="C454" s="243">
        <v>0</v>
      </c>
      <c r="D454" s="243">
        <v>0</v>
      </c>
      <c r="E454" s="243">
        <v>2309</v>
      </c>
      <c r="F454" s="255">
        <v>379608</v>
      </c>
      <c r="H454" s="168"/>
    </row>
    <row r="455" spans="1:8" customFormat="1" ht="15" x14ac:dyDescent="0.25">
      <c r="A455" s="250" t="s">
        <v>504</v>
      </c>
      <c r="B455" s="328">
        <v>7</v>
      </c>
      <c r="C455" s="328">
        <v>7</v>
      </c>
      <c r="D455" s="328">
        <v>0</v>
      </c>
      <c r="E455" s="328">
        <v>1710</v>
      </c>
      <c r="F455" s="336">
        <v>425676</v>
      </c>
      <c r="H455" s="168"/>
    </row>
    <row r="456" spans="1:8" customFormat="1" ht="15" x14ac:dyDescent="0.25">
      <c r="A456" s="252" t="s">
        <v>505</v>
      </c>
      <c r="B456" s="330"/>
      <c r="C456" s="330"/>
      <c r="D456" s="330"/>
      <c r="E456" s="330"/>
      <c r="F456" s="338"/>
      <c r="H456" s="168"/>
    </row>
    <row r="457" spans="1:8" customFormat="1" ht="15" x14ac:dyDescent="0.25">
      <c r="A457" s="253" t="s">
        <v>506</v>
      </c>
      <c r="B457" s="243">
        <v>38</v>
      </c>
      <c r="C457" s="243">
        <v>38</v>
      </c>
      <c r="D457" s="243">
        <v>0</v>
      </c>
      <c r="E457" s="243">
        <v>5223</v>
      </c>
      <c r="F457" s="255">
        <v>1062300</v>
      </c>
      <c r="H457" s="168"/>
    </row>
    <row r="458" spans="1:8" customFormat="1" ht="15" x14ac:dyDescent="0.25">
      <c r="A458" s="250" t="s">
        <v>507</v>
      </c>
      <c r="B458" s="328">
        <v>128</v>
      </c>
      <c r="C458" s="328">
        <v>37</v>
      </c>
      <c r="D458" s="328">
        <v>0</v>
      </c>
      <c r="E458" s="328">
        <v>16362</v>
      </c>
      <c r="F458" s="336">
        <v>2706312</v>
      </c>
      <c r="H458" s="168"/>
    </row>
    <row r="459" spans="1:8" customFormat="1" ht="15" x14ac:dyDescent="0.25">
      <c r="A459" s="251" t="s">
        <v>508</v>
      </c>
      <c r="B459" s="329"/>
      <c r="C459" s="329"/>
      <c r="D459" s="329"/>
      <c r="E459" s="329"/>
      <c r="F459" s="337"/>
      <c r="H459" s="168"/>
    </row>
    <row r="460" spans="1:8" customFormat="1" ht="15" x14ac:dyDescent="0.25">
      <c r="A460" s="251" t="s">
        <v>509</v>
      </c>
      <c r="B460" s="329"/>
      <c r="C460" s="329"/>
      <c r="D460" s="329"/>
      <c r="E460" s="329"/>
      <c r="F460" s="337"/>
      <c r="H460" s="168"/>
    </row>
    <row r="461" spans="1:8" customFormat="1" ht="15" x14ac:dyDescent="0.25">
      <c r="A461" s="251" t="s">
        <v>510</v>
      </c>
      <c r="B461" s="329"/>
      <c r="C461" s="329"/>
      <c r="D461" s="329"/>
      <c r="E461" s="329"/>
      <c r="F461" s="337"/>
      <c r="H461" s="168"/>
    </row>
    <row r="462" spans="1:8" customFormat="1" ht="15" x14ac:dyDescent="0.25">
      <c r="A462" s="251" t="s">
        <v>511</v>
      </c>
      <c r="B462" s="329"/>
      <c r="C462" s="329"/>
      <c r="D462" s="329"/>
      <c r="E462" s="329"/>
      <c r="F462" s="337"/>
      <c r="H462" s="168"/>
    </row>
    <row r="463" spans="1:8" customFormat="1" ht="15" x14ac:dyDescent="0.25">
      <c r="A463" s="251" t="s">
        <v>512</v>
      </c>
      <c r="B463" s="329"/>
      <c r="C463" s="329"/>
      <c r="D463" s="329"/>
      <c r="E463" s="329"/>
      <c r="F463" s="337"/>
      <c r="H463" s="168"/>
    </row>
    <row r="464" spans="1:8" customFormat="1" ht="15" x14ac:dyDescent="0.25">
      <c r="A464" s="252" t="s">
        <v>513</v>
      </c>
      <c r="B464" s="330"/>
      <c r="C464" s="330"/>
      <c r="D464" s="330"/>
      <c r="E464" s="330"/>
      <c r="F464" s="338"/>
      <c r="H464" s="168"/>
    </row>
    <row r="465" spans="1:8" customFormat="1" ht="15" x14ac:dyDescent="0.25">
      <c r="A465" s="253" t="s">
        <v>514</v>
      </c>
      <c r="B465" s="243">
        <v>38</v>
      </c>
      <c r="C465" s="243">
        <v>0</v>
      </c>
      <c r="D465" s="243">
        <v>0</v>
      </c>
      <c r="E465" s="243">
        <v>5225</v>
      </c>
      <c r="F465" s="255">
        <v>1057842</v>
      </c>
      <c r="H465" s="168"/>
    </row>
    <row r="466" spans="1:8" customFormat="1" ht="15" x14ac:dyDescent="0.25">
      <c r="A466" s="253" t="s">
        <v>515</v>
      </c>
      <c r="B466" s="243">
        <v>18</v>
      </c>
      <c r="C466" s="243">
        <v>0</v>
      </c>
      <c r="D466" s="243">
        <v>0</v>
      </c>
      <c r="E466" s="243">
        <v>2284</v>
      </c>
      <c r="F466" s="255">
        <v>379608</v>
      </c>
      <c r="H466" s="168"/>
    </row>
    <row r="467" spans="1:8" customFormat="1" ht="15" x14ac:dyDescent="0.25">
      <c r="A467" s="253" t="s">
        <v>659</v>
      </c>
      <c r="B467" s="243">
        <v>38</v>
      </c>
      <c r="C467" s="243">
        <v>38</v>
      </c>
      <c r="D467" s="243">
        <v>0</v>
      </c>
      <c r="E467" s="243">
        <v>5286</v>
      </c>
      <c r="F467" s="255">
        <v>1075140</v>
      </c>
      <c r="H467" s="168"/>
    </row>
    <row r="468" spans="1:8" customFormat="1" ht="15" x14ac:dyDescent="0.25">
      <c r="A468" s="253" t="s">
        <v>516</v>
      </c>
      <c r="B468" s="243">
        <v>37</v>
      </c>
      <c r="C468" s="243">
        <v>37</v>
      </c>
      <c r="D468" s="243">
        <v>0</v>
      </c>
      <c r="E468" s="243">
        <v>5166</v>
      </c>
      <c r="F468" s="255">
        <v>1050696</v>
      </c>
      <c r="H468" s="168"/>
    </row>
    <row r="469" spans="1:8" customFormat="1" ht="15" x14ac:dyDescent="0.25">
      <c r="A469" s="253" t="s">
        <v>517</v>
      </c>
      <c r="B469" s="243">
        <v>37</v>
      </c>
      <c r="C469" s="243">
        <v>0</v>
      </c>
      <c r="D469" s="243">
        <v>0</v>
      </c>
      <c r="E469" s="243">
        <v>5119</v>
      </c>
      <c r="F469" s="255">
        <v>1041048</v>
      </c>
      <c r="H469" s="168"/>
    </row>
    <row r="470" spans="1:8" customFormat="1" ht="15" x14ac:dyDescent="0.25">
      <c r="A470" s="253" t="s">
        <v>518</v>
      </c>
      <c r="B470" s="243">
        <v>1</v>
      </c>
      <c r="C470" s="243">
        <v>1</v>
      </c>
      <c r="D470" s="243">
        <v>0</v>
      </c>
      <c r="E470" s="243">
        <v>5184</v>
      </c>
      <c r="F470" s="255">
        <v>0</v>
      </c>
      <c r="H470" s="168"/>
    </row>
    <row r="471" spans="1:8" customFormat="1" ht="15" x14ac:dyDescent="0.25">
      <c r="A471" s="253" t="s">
        <v>519</v>
      </c>
      <c r="B471" s="243">
        <v>38</v>
      </c>
      <c r="C471" s="243">
        <v>38</v>
      </c>
      <c r="D471" s="243">
        <v>0</v>
      </c>
      <c r="E471" s="243">
        <v>5167</v>
      </c>
      <c r="F471" s="255">
        <v>1050312</v>
      </c>
      <c r="H471" s="168"/>
    </row>
    <row r="472" spans="1:8" customFormat="1" ht="15" x14ac:dyDescent="0.25">
      <c r="A472" s="253" t="s">
        <v>520</v>
      </c>
      <c r="B472" s="243">
        <v>19</v>
      </c>
      <c r="C472" s="243">
        <v>0</v>
      </c>
      <c r="D472" s="243">
        <v>0</v>
      </c>
      <c r="E472" s="243">
        <v>2325</v>
      </c>
      <c r="F472" s="255">
        <v>379608</v>
      </c>
      <c r="H472" s="168"/>
    </row>
    <row r="473" spans="1:8" customFormat="1" ht="15" x14ac:dyDescent="0.25">
      <c r="A473" s="253" t="s">
        <v>521</v>
      </c>
      <c r="B473" s="243">
        <v>53</v>
      </c>
      <c r="C473" s="243">
        <v>53</v>
      </c>
      <c r="D473" s="243">
        <v>0</v>
      </c>
      <c r="E473" s="243">
        <v>5871</v>
      </c>
      <c r="F473" s="255">
        <v>975696</v>
      </c>
      <c r="H473" s="168"/>
    </row>
    <row r="474" spans="1:8" customFormat="1" ht="15" x14ac:dyDescent="0.25">
      <c r="A474" s="253" t="s">
        <v>522</v>
      </c>
      <c r="B474" s="243">
        <v>52</v>
      </c>
      <c r="C474" s="243">
        <v>52</v>
      </c>
      <c r="D474" s="243">
        <v>0</v>
      </c>
      <c r="E474" s="243">
        <v>5867</v>
      </c>
      <c r="F474" s="255">
        <v>975024</v>
      </c>
      <c r="H474" s="168"/>
    </row>
    <row r="475" spans="1:8" customFormat="1" ht="15" x14ac:dyDescent="0.25">
      <c r="A475" s="253" t="s">
        <v>523</v>
      </c>
      <c r="B475" s="243">
        <v>53</v>
      </c>
      <c r="C475" s="243">
        <v>53</v>
      </c>
      <c r="D475" s="243">
        <v>0</v>
      </c>
      <c r="E475" s="243">
        <v>6009</v>
      </c>
      <c r="F475" s="255">
        <v>998628</v>
      </c>
      <c r="H475" s="168"/>
    </row>
    <row r="476" spans="1:8" customFormat="1" ht="15" x14ac:dyDescent="0.25">
      <c r="A476" s="253" t="s">
        <v>524</v>
      </c>
      <c r="B476" s="243">
        <v>53</v>
      </c>
      <c r="C476" s="243">
        <v>53</v>
      </c>
      <c r="D476" s="243">
        <v>0</v>
      </c>
      <c r="E476" s="243">
        <v>6009</v>
      </c>
      <c r="F476" s="255">
        <v>998628</v>
      </c>
      <c r="H476" s="168"/>
    </row>
    <row r="477" spans="1:8" customFormat="1" ht="15" x14ac:dyDescent="0.25">
      <c r="A477" s="253" t="s">
        <v>525</v>
      </c>
      <c r="B477" s="243">
        <v>53</v>
      </c>
      <c r="C477" s="243">
        <v>0</v>
      </c>
      <c r="D477" s="243">
        <v>0</v>
      </c>
      <c r="E477" s="243">
        <v>5973</v>
      </c>
      <c r="F477" s="255">
        <v>992640</v>
      </c>
      <c r="H477" s="168"/>
    </row>
    <row r="478" spans="1:8" customFormat="1" ht="15" x14ac:dyDescent="0.25">
      <c r="A478" s="253" t="s">
        <v>526</v>
      </c>
      <c r="B478" s="243">
        <v>53</v>
      </c>
      <c r="C478" s="243">
        <v>53</v>
      </c>
      <c r="D478" s="243">
        <v>0</v>
      </c>
      <c r="E478" s="243">
        <v>6009</v>
      </c>
      <c r="F478" s="255">
        <v>998628</v>
      </c>
      <c r="H478" s="168"/>
    </row>
    <row r="479" spans="1:8" customFormat="1" ht="15" x14ac:dyDescent="0.25">
      <c r="A479" s="253" t="s">
        <v>527</v>
      </c>
      <c r="B479" s="243">
        <v>1</v>
      </c>
      <c r="C479" s="243">
        <v>1</v>
      </c>
      <c r="D479" s="243">
        <v>0</v>
      </c>
      <c r="E479" s="243">
        <v>9247</v>
      </c>
      <c r="F479" s="255">
        <v>1994580</v>
      </c>
      <c r="H479" s="168"/>
    </row>
    <row r="480" spans="1:8" customFormat="1" ht="15" x14ac:dyDescent="0.25">
      <c r="A480" s="253" t="s">
        <v>528</v>
      </c>
      <c r="B480" s="243">
        <v>1</v>
      </c>
      <c r="C480" s="243">
        <v>1</v>
      </c>
      <c r="D480" s="243">
        <v>0</v>
      </c>
      <c r="E480" s="243">
        <v>9250</v>
      </c>
      <c r="F480" s="255">
        <v>1995228</v>
      </c>
      <c r="H480" s="168"/>
    </row>
    <row r="481" spans="1:8" customFormat="1" ht="15" x14ac:dyDescent="0.25">
      <c r="A481" s="253" t="s">
        <v>529</v>
      </c>
      <c r="B481" s="243">
        <v>2</v>
      </c>
      <c r="C481" s="243">
        <v>0</v>
      </c>
      <c r="D481" s="243">
        <v>0</v>
      </c>
      <c r="E481" s="243">
        <v>1850</v>
      </c>
      <c r="F481" s="255">
        <v>399036</v>
      </c>
      <c r="H481" s="168"/>
    </row>
    <row r="482" spans="1:8" customFormat="1" ht="15" x14ac:dyDescent="0.25">
      <c r="A482" s="253" t="s">
        <v>530</v>
      </c>
      <c r="B482" s="243">
        <v>1</v>
      </c>
      <c r="C482" s="243">
        <v>1</v>
      </c>
      <c r="D482" s="243">
        <v>0</v>
      </c>
      <c r="E482" s="243">
        <v>2451</v>
      </c>
      <c r="F482" s="255">
        <v>528684</v>
      </c>
      <c r="H482" s="168"/>
    </row>
    <row r="483" spans="1:8" customFormat="1" ht="15" x14ac:dyDescent="0.25">
      <c r="A483" s="253" t="s">
        <v>531</v>
      </c>
      <c r="B483" s="243">
        <v>1</v>
      </c>
      <c r="C483" s="243">
        <v>1</v>
      </c>
      <c r="D483" s="243">
        <v>0</v>
      </c>
      <c r="E483" s="243">
        <v>2005</v>
      </c>
      <c r="F483" s="255">
        <v>432480</v>
      </c>
      <c r="H483" s="168"/>
    </row>
    <row r="484" spans="1:8" customFormat="1" ht="15" x14ac:dyDescent="0.25">
      <c r="A484" s="253" t="s">
        <v>532</v>
      </c>
      <c r="B484" s="243">
        <v>1</v>
      </c>
      <c r="C484" s="243">
        <v>1</v>
      </c>
      <c r="D484" s="243">
        <v>280</v>
      </c>
      <c r="E484" s="243">
        <v>22667</v>
      </c>
      <c r="F484" s="255">
        <v>2062117</v>
      </c>
      <c r="H484" s="168"/>
    </row>
    <row r="485" spans="1:8" customFormat="1" ht="15" x14ac:dyDescent="0.25">
      <c r="A485" s="250" t="s">
        <v>533</v>
      </c>
      <c r="B485" s="328">
        <v>19</v>
      </c>
      <c r="C485" s="328">
        <v>15</v>
      </c>
      <c r="D485" s="328">
        <v>0</v>
      </c>
      <c r="E485" s="328">
        <v>3230</v>
      </c>
      <c r="F485" s="336">
        <v>696708</v>
      </c>
      <c r="H485" s="168"/>
    </row>
    <row r="486" spans="1:8" customFormat="1" ht="15" x14ac:dyDescent="0.25">
      <c r="A486" s="251" t="s">
        <v>534</v>
      </c>
      <c r="B486" s="329"/>
      <c r="C486" s="329"/>
      <c r="D486" s="329"/>
      <c r="E486" s="329"/>
      <c r="F486" s="337"/>
      <c r="H486" s="168"/>
    </row>
    <row r="487" spans="1:8" customFormat="1" ht="15" x14ac:dyDescent="0.25">
      <c r="A487" s="251" t="s">
        <v>535</v>
      </c>
      <c r="B487" s="329"/>
      <c r="C487" s="329"/>
      <c r="D487" s="329"/>
      <c r="E487" s="329"/>
      <c r="F487" s="337"/>
      <c r="H487" s="168"/>
    </row>
    <row r="488" spans="1:8" customFormat="1" ht="15" x14ac:dyDescent="0.25">
      <c r="A488" s="252" t="s">
        <v>536</v>
      </c>
      <c r="B488" s="330"/>
      <c r="C488" s="330"/>
      <c r="D488" s="330"/>
      <c r="E488" s="330"/>
      <c r="F488" s="338"/>
      <c r="H488" s="168"/>
    </row>
    <row r="489" spans="1:8" customFormat="1" ht="15" x14ac:dyDescent="0.25">
      <c r="A489" s="253" t="s">
        <v>537</v>
      </c>
      <c r="B489" s="243">
        <v>18</v>
      </c>
      <c r="C489" s="243">
        <v>18</v>
      </c>
      <c r="D489" s="243">
        <v>0</v>
      </c>
      <c r="E489" s="243">
        <v>2555</v>
      </c>
      <c r="F489" s="255">
        <v>424692</v>
      </c>
      <c r="H489" s="168"/>
    </row>
    <row r="490" spans="1:8" customFormat="1" ht="15" x14ac:dyDescent="0.25">
      <c r="A490" s="253" t="s">
        <v>538</v>
      </c>
      <c r="B490" s="243">
        <v>21</v>
      </c>
      <c r="C490" s="243">
        <v>21</v>
      </c>
      <c r="D490" s="243">
        <v>0</v>
      </c>
      <c r="E490" s="243">
        <v>2479</v>
      </c>
      <c r="F490" s="255">
        <v>412020</v>
      </c>
      <c r="H490" s="168"/>
    </row>
    <row r="491" spans="1:8" customFormat="1" ht="15" x14ac:dyDescent="0.25">
      <c r="A491" s="253" t="s">
        <v>539</v>
      </c>
      <c r="B491" s="243">
        <v>1</v>
      </c>
      <c r="C491" s="243">
        <v>1</v>
      </c>
      <c r="D491" s="243">
        <v>272</v>
      </c>
      <c r="E491" s="243">
        <v>11240</v>
      </c>
      <c r="F491" s="255">
        <v>1376640</v>
      </c>
      <c r="H491" s="168"/>
    </row>
    <row r="492" spans="1:8" customFormat="1" ht="15" x14ac:dyDescent="0.25">
      <c r="A492" s="253" t="s">
        <v>540</v>
      </c>
      <c r="B492" s="243">
        <v>98</v>
      </c>
      <c r="C492" s="243">
        <v>0</v>
      </c>
      <c r="D492" s="243">
        <v>0</v>
      </c>
      <c r="E492" s="243">
        <v>14196</v>
      </c>
      <c r="F492" s="255">
        <v>2845134</v>
      </c>
      <c r="H492" s="168"/>
    </row>
    <row r="493" spans="1:8" customFormat="1" ht="15" x14ac:dyDescent="0.25">
      <c r="A493" s="250" t="s">
        <v>541</v>
      </c>
      <c r="B493" s="328">
        <v>9</v>
      </c>
      <c r="C493" s="328">
        <v>9</v>
      </c>
      <c r="D493" s="328">
        <v>6.2</v>
      </c>
      <c r="E493" s="328">
        <v>4069.4</v>
      </c>
      <c r="F493" s="336">
        <v>843564</v>
      </c>
      <c r="H493" s="168"/>
    </row>
    <row r="494" spans="1:8" customFormat="1" ht="15" x14ac:dyDescent="0.25">
      <c r="A494" s="251" t="s">
        <v>542</v>
      </c>
      <c r="B494" s="329"/>
      <c r="C494" s="329"/>
      <c r="D494" s="329"/>
      <c r="E494" s="329"/>
      <c r="F494" s="337"/>
      <c r="H494" s="168"/>
    </row>
    <row r="495" spans="1:8" customFormat="1" ht="15" x14ac:dyDescent="0.25">
      <c r="A495" s="251" t="s">
        <v>543</v>
      </c>
      <c r="B495" s="329"/>
      <c r="C495" s="329"/>
      <c r="D495" s="329"/>
      <c r="E495" s="329"/>
      <c r="F495" s="337"/>
      <c r="H495" s="168"/>
    </row>
    <row r="496" spans="1:8" customFormat="1" ht="15" x14ac:dyDescent="0.25">
      <c r="A496" s="251" t="s">
        <v>544</v>
      </c>
      <c r="B496" s="329"/>
      <c r="C496" s="329"/>
      <c r="D496" s="329"/>
      <c r="E496" s="329"/>
      <c r="F496" s="337"/>
      <c r="H496" s="168"/>
    </row>
    <row r="497" spans="1:8" customFormat="1" ht="15" x14ac:dyDescent="0.25">
      <c r="A497" s="251" t="s">
        <v>545</v>
      </c>
      <c r="B497" s="329"/>
      <c r="C497" s="329"/>
      <c r="D497" s="329"/>
      <c r="E497" s="329"/>
      <c r="F497" s="337"/>
      <c r="H497" s="168"/>
    </row>
    <row r="498" spans="1:8" customFormat="1" ht="15" x14ac:dyDescent="0.25">
      <c r="A498" s="251" t="s">
        <v>546</v>
      </c>
      <c r="B498" s="329"/>
      <c r="C498" s="329"/>
      <c r="D498" s="329"/>
      <c r="E498" s="329"/>
      <c r="F498" s="337"/>
      <c r="H498" s="168"/>
    </row>
    <row r="499" spans="1:8" customFormat="1" ht="15" x14ac:dyDescent="0.25">
      <c r="A499" s="251" t="s">
        <v>547</v>
      </c>
      <c r="B499" s="329"/>
      <c r="C499" s="329"/>
      <c r="D499" s="329"/>
      <c r="E499" s="329"/>
      <c r="F499" s="337"/>
      <c r="H499" s="168"/>
    </row>
    <row r="500" spans="1:8" customFormat="1" ht="15" x14ac:dyDescent="0.25">
      <c r="A500" s="251" t="s">
        <v>548</v>
      </c>
      <c r="B500" s="329"/>
      <c r="C500" s="329"/>
      <c r="D500" s="329"/>
      <c r="E500" s="329"/>
      <c r="F500" s="337"/>
      <c r="H500" s="168"/>
    </row>
    <row r="501" spans="1:8" customFormat="1" ht="15" x14ac:dyDescent="0.25">
      <c r="A501" s="252" t="s">
        <v>549</v>
      </c>
      <c r="B501" s="330"/>
      <c r="C501" s="330"/>
      <c r="D501" s="330"/>
      <c r="E501" s="330"/>
      <c r="F501" s="338"/>
      <c r="H501" s="168"/>
    </row>
    <row r="502" spans="1:8" customFormat="1" ht="15" x14ac:dyDescent="0.25">
      <c r="A502" s="250" t="s">
        <v>550</v>
      </c>
      <c r="B502" s="328">
        <v>4</v>
      </c>
      <c r="C502" s="328">
        <v>2</v>
      </c>
      <c r="D502" s="328">
        <v>0</v>
      </c>
      <c r="E502" s="328">
        <v>5791</v>
      </c>
      <c r="F502" s="336">
        <v>1224912</v>
      </c>
      <c r="H502" s="168"/>
    </row>
    <row r="503" spans="1:8" customFormat="1" ht="15" x14ac:dyDescent="0.25">
      <c r="A503" s="251" t="s">
        <v>551</v>
      </c>
      <c r="B503" s="329"/>
      <c r="C503" s="329"/>
      <c r="D503" s="329"/>
      <c r="E503" s="329"/>
      <c r="F503" s="337"/>
      <c r="H503" s="168"/>
    </row>
    <row r="504" spans="1:8" customFormat="1" ht="15" x14ac:dyDescent="0.25">
      <c r="A504" s="252" t="s">
        <v>552</v>
      </c>
      <c r="B504" s="330"/>
      <c r="C504" s="330"/>
      <c r="D504" s="330"/>
      <c r="E504" s="330"/>
      <c r="F504" s="338"/>
      <c r="H504" s="168"/>
    </row>
    <row r="505" spans="1:8" customFormat="1" ht="15" x14ac:dyDescent="0.25">
      <c r="A505" s="256" t="s">
        <v>553</v>
      </c>
      <c r="B505" s="328">
        <v>34</v>
      </c>
      <c r="C505" s="328">
        <v>5</v>
      </c>
      <c r="D505" s="328">
        <v>0</v>
      </c>
      <c r="E505" s="328">
        <v>6245</v>
      </c>
      <c r="F505" s="336">
        <v>1317336</v>
      </c>
      <c r="H505" s="168"/>
    </row>
    <row r="506" spans="1:8" customFormat="1" ht="15" x14ac:dyDescent="0.25">
      <c r="A506" s="256" t="s">
        <v>554</v>
      </c>
      <c r="B506" s="329"/>
      <c r="C506" s="329"/>
      <c r="D506" s="329"/>
      <c r="E506" s="329"/>
      <c r="F506" s="337"/>
      <c r="H506" s="168"/>
    </row>
    <row r="507" spans="1:8" customFormat="1" ht="15" x14ac:dyDescent="0.25">
      <c r="A507" s="256" t="s">
        <v>555</v>
      </c>
      <c r="B507" s="329"/>
      <c r="C507" s="329"/>
      <c r="D507" s="329"/>
      <c r="E507" s="329"/>
      <c r="F507" s="337"/>
      <c r="H507" s="168"/>
    </row>
    <row r="508" spans="1:8" customFormat="1" ht="15" x14ac:dyDescent="0.25">
      <c r="A508" s="256" t="s">
        <v>556</v>
      </c>
      <c r="B508" s="329"/>
      <c r="C508" s="329"/>
      <c r="D508" s="329"/>
      <c r="E508" s="329"/>
      <c r="F508" s="337"/>
      <c r="H508" s="168"/>
    </row>
    <row r="509" spans="1:8" customFormat="1" ht="15" x14ac:dyDescent="0.25">
      <c r="A509" s="256" t="s">
        <v>557</v>
      </c>
      <c r="B509" s="329"/>
      <c r="C509" s="329"/>
      <c r="D509" s="329"/>
      <c r="E509" s="329"/>
      <c r="F509" s="337"/>
      <c r="H509" s="168"/>
    </row>
    <row r="510" spans="1:8" customFormat="1" ht="15" x14ac:dyDescent="0.25">
      <c r="A510" s="257" t="s">
        <v>558</v>
      </c>
      <c r="B510" s="330"/>
      <c r="C510" s="330"/>
      <c r="D510" s="330"/>
      <c r="E510" s="330"/>
      <c r="F510" s="338"/>
      <c r="H510" s="168"/>
    </row>
    <row r="511" spans="1:8" customFormat="1" ht="15" x14ac:dyDescent="0.25">
      <c r="A511" s="253" t="s">
        <v>559</v>
      </c>
      <c r="B511" s="243">
        <v>5</v>
      </c>
      <c r="C511" s="243">
        <v>5</v>
      </c>
      <c r="D511" s="243">
        <v>0</v>
      </c>
      <c r="E511" s="243">
        <v>1310</v>
      </c>
      <c r="F511" s="255">
        <v>277632</v>
      </c>
      <c r="H511" s="168"/>
    </row>
    <row r="512" spans="1:8" customFormat="1" ht="15" x14ac:dyDescent="0.25">
      <c r="A512" s="256" t="s">
        <v>560</v>
      </c>
      <c r="B512" s="328">
        <v>41</v>
      </c>
      <c r="C512" s="328">
        <v>41</v>
      </c>
      <c r="D512" s="328">
        <v>0</v>
      </c>
      <c r="E512" s="328">
        <v>8634</v>
      </c>
      <c r="F512" s="336">
        <v>1862400</v>
      </c>
      <c r="H512" s="168"/>
    </row>
    <row r="513" spans="1:8" customFormat="1" ht="15" x14ac:dyDescent="0.25">
      <c r="A513" s="256" t="s">
        <v>561</v>
      </c>
      <c r="B513" s="329"/>
      <c r="C513" s="329"/>
      <c r="D513" s="329"/>
      <c r="E513" s="329"/>
      <c r="F513" s="337"/>
      <c r="H513" s="168"/>
    </row>
    <row r="514" spans="1:8" customFormat="1" ht="15" x14ac:dyDescent="0.25">
      <c r="A514" s="256" t="s">
        <v>562</v>
      </c>
      <c r="B514" s="329"/>
      <c r="C514" s="329"/>
      <c r="D514" s="329"/>
      <c r="E514" s="329"/>
      <c r="F514" s="337"/>
      <c r="H514" s="168"/>
    </row>
    <row r="515" spans="1:8" customFormat="1" ht="15" x14ac:dyDescent="0.25">
      <c r="A515" s="256" t="s">
        <v>563</v>
      </c>
      <c r="B515" s="329"/>
      <c r="C515" s="329"/>
      <c r="D515" s="329"/>
      <c r="E515" s="329"/>
      <c r="F515" s="337"/>
      <c r="H515" s="168"/>
    </row>
    <row r="516" spans="1:8" customFormat="1" ht="15" x14ac:dyDescent="0.25">
      <c r="A516" s="256" t="s">
        <v>564</v>
      </c>
      <c r="B516" s="329"/>
      <c r="C516" s="329"/>
      <c r="D516" s="329"/>
      <c r="E516" s="329"/>
      <c r="F516" s="337"/>
      <c r="H516" s="168"/>
    </row>
    <row r="517" spans="1:8" customFormat="1" ht="15" x14ac:dyDescent="0.25">
      <c r="A517" s="256" t="s">
        <v>565</v>
      </c>
      <c r="B517" s="329"/>
      <c r="C517" s="329"/>
      <c r="D517" s="329"/>
      <c r="E517" s="329"/>
      <c r="F517" s="337"/>
      <c r="H517" s="168"/>
    </row>
    <row r="518" spans="1:8" customFormat="1" ht="15" x14ac:dyDescent="0.25">
      <c r="A518" s="256" t="s">
        <v>566</v>
      </c>
      <c r="B518" s="329"/>
      <c r="C518" s="329"/>
      <c r="D518" s="329"/>
      <c r="E518" s="329"/>
      <c r="F518" s="337"/>
      <c r="H518" s="168"/>
    </row>
    <row r="519" spans="1:8" customFormat="1" ht="15" x14ac:dyDescent="0.25">
      <c r="A519" s="256" t="s">
        <v>567</v>
      </c>
      <c r="B519" s="329"/>
      <c r="C519" s="329"/>
      <c r="D519" s="329"/>
      <c r="E519" s="329"/>
      <c r="F519" s="337"/>
      <c r="H519" s="168"/>
    </row>
    <row r="520" spans="1:8" customFormat="1" ht="15" x14ac:dyDescent="0.25">
      <c r="A520" s="256" t="s">
        <v>568</v>
      </c>
      <c r="B520" s="329"/>
      <c r="C520" s="329"/>
      <c r="D520" s="329"/>
      <c r="E520" s="329"/>
      <c r="F520" s="337"/>
      <c r="H520" s="168"/>
    </row>
    <row r="521" spans="1:8" customFormat="1" ht="15" x14ac:dyDescent="0.25">
      <c r="A521" s="256" t="s">
        <v>569</v>
      </c>
      <c r="B521" s="329"/>
      <c r="C521" s="329"/>
      <c r="D521" s="329"/>
      <c r="E521" s="329"/>
      <c r="F521" s="337"/>
      <c r="H521" s="168"/>
    </row>
    <row r="522" spans="1:8" customFormat="1" ht="15" x14ac:dyDescent="0.25">
      <c r="A522" s="256" t="s">
        <v>570</v>
      </c>
      <c r="B522" s="329"/>
      <c r="C522" s="329"/>
      <c r="D522" s="329"/>
      <c r="E522" s="329"/>
      <c r="F522" s="337"/>
      <c r="H522" s="168"/>
    </row>
    <row r="523" spans="1:8" customFormat="1" ht="15" x14ac:dyDescent="0.25">
      <c r="A523" s="256" t="s">
        <v>571</v>
      </c>
      <c r="B523" s="329"/>
      <c r="C523" s="329"/>
      <c r="D523" s="329"/>
      <c r="E523" s="329"/>
      <c r="F523" s="337"/>
      <c r="H523" s="168"/>
    </row>
    <row r="524" spans="1:8" customFormat="1" ht="15" x14ac:dyDescent="0.25">
      <c r="A524" s="256" t="s">
        <v>572</v>
      </c>
      <c r="B524" s="329"/>
      <c r="C524" s="329"/>
      <c r="D524" s="329"/>
      <c r="E524" s="329"/>
      <c r="F524" s="337"/>
      <c r="H524" s="168"/>
    </row>
    <row r="525" spans="1:8" customFormat="1" ht="15" x14ac:dyDescent="0.25">
      <c r="A525" s="256" t="s">
        <v>573</v>
      </c>
      <c r="B525" s="329"/>
      <c r="C525" s="329"/>
      <c r="D525" s="329"/>
      <c r="E525" s="329"/>
      <c r="F525" s="337"/>
      <c r="H525" s="168"/>
    </row>
    <row r="526" spans="1:8" customFormat="1" ht="15" x14ac:dyDescent="0.25">
      <c r="A526" s="256" t="s">
        <v>574</v>
      </c>
      <c r="B526" s="329"/>
      <c r="C526" s="329"/>
      <c r="D526" s="329"/>
      <c r="E526" s="329"/>
      <c r="F526" s="337"/>
      <c r="H526" s="168"/>
    </row>
    <row r="527" spans="1:8" customFormat="1" ht="15" x14ac:dyDescent="0.25">
      <c r="A527" s="256" t="s">
        <v>575</v>
      </c>
      <c r="B527" s="329"/>
      <c r="C527" s="329"/>
      <c r="D527" s="329"/>
      <c r="E527" s="329"/>
      <c r="F527" s="337"/>
      <c r="H527" s="168"/>
    </row>
    <row r="528" spans="1:8" customFormat="1" ht="15" x14ac:dyDescent="0.25">
      <c r="A528" s="256" t="s">
        <v>576</v>
      </c>
      <c r="B528" s="329"/>
      <c r="C528" s="329"/>
      <c r="D528" s="329"/>
      <c r="E528" s="329"/>
      <c r="F528" s="337"/>
      <c r="H528" s="168"/>
    </row>
    <row r="529" spans="1:8" customFormat="1" ht="15" x14ac:dyDescent="0.25">
      <c r="A529" s="256" t="s">
        <v>577</v>
      </c>
      <c r="B529" s="329"/>
      <c r="C529" s="329"/>
      <c r="D529" s="329"/>
      <c r="E529" s="329"/>
      <c r="F529" s="337"/>
      <c r="H529" s="168"/>
    </row>
    <row r="530" spans="1:8" customFormat="1" ht="15" x14ac:dyDescent="0.25">
      <c r="A530" s="256" t="s">
        <v>578</v>
      </c>
      <c r="B530" s="329"/>
      <c r="C530" s="329"/>
      <c r="D530" s="329"/>
      <c r="E530" s="329"/>
      <c r="F530" s="337"/>
      <c r="H530" s="168"/>
    </row>
    <row r="531" spans="1:8" customFormat="1" ht="15" x14ac:dyDescent="0.25">
      <c r="A531" s="256" t="s">
        <v>579</v>
      </c>
      <c r="B531" s="329"/>
      <c r="C531" s="329"/>
      <c r="D531" s="329"/>
      <c r="E531" s="329"/>
      <c r="F531" s="337"/>
      <c r="H531" s="168"/>
    </row>
    <row r="532" spans="1:8" customFormat="1" ht="15" x14ac:dyDescent="0.25">
      <c r="A532" s="256" t="s">
        <v>580</v>
      </c>
      <c r="B532" s="329"/>
      <c r="C532" s="329"/>
      <c r="D532" s="329"/>
      <c r="E532" s="329"/>
      <c r="F532" s="337"/>
      <c r="H532" s="168"/>
    </row>
    <row r="533" spans="1:8" customFormat="1" ht="15" x14ac:dyDescent="0.25">
      <c r="A533" s="256" t="s">
        <v>581</v>
      </c>
      <c r="B533" s="329"/>
      <c r="C533" s="329"/>
      <c r="D533" s="329"/>
      <c r="E533" s="329"/>
      <c r="F533" s="337"/>
      <c r="H533" s="168"/>
    </row>
    <row r="534" spans="1:8" customFormat="1" ht="15" x14ac:dyDescent="0.25">
      <c r="A534" s="256" t="s">
        <v>582</v>
      </c>
      <c r="B534" s="329"/>
      <c r="C534" s="329"/>
      <c r="D534" s="329"/>
      <c r="E534" s="329"/>
      <c r="F534" s="337"/>
      <c r="H534" s="168"/>
    </row>
    <row r="535" spans="1:8" customFormat="1" ht="15" x14ac:dyDescent="0.25">
      <c r="A535" s="256" t="s">
        <v>583</v>
      </c>
      <c r="B535" s="329"/>
      <c r="C535" s="329"/>
      <c r="D535" s="329"/>
      <c r="E535" s="329"/>
      <c r="F535" s="337"/>
      <c r="H535" s="168"/>
    </row>
    <row r="536" spans="1:8" customFormat="1" ht="15" x14ac:dyDescent="0.25">
      <c r="A536" s="256" t="s">
        <v>584</v>
      </c>
      <c r="B536" s="329"/>
      <c r="C536" s="329"/>
      <c r="D536" s="329"/>
      <c r="E536" s="329"/>
      <c r="F536" s="337"/>
      <c r="H536" s="168"/>
    </row>
    <row r="537" spans="1:8" customFormat="1" ht="15" x14ac:dyDescent="0.25">
      <c r="A537" s="256" t="s">
        <v>585</v>
      </c>
      <c r="B537" s="329"/>
      <c r="C537" s="329"/>
      <c r="D537" s="329"/>
      <c r="E537" s="329"/>
      <c r="F537" s="337"/>
      <c r="H537" s="168"/>
    </row>
    <row r="538" spans="1:8" customFormat="1" ht="15" x14ac:dyDescent="0.25">
      <c r="A538" s="256" t="s">
        <v>586</v>
      </c>
      <c r="B538" s="329"/>
      <c r="C538" s="329"/>
      <c r="D538" s="329"/>
      <c r="E538" s="329"/>
      <c r="F538" s="337"/>
      <c r="H538" s="168"/>
    </row>
    <row r="539" spans="1:8" customFormat="1" ht="15" x14ac:dyDescent="0.25">
      <c r="A539" s="256" t="s">
        <v>587</v>
      </c>
      <c r="B539" s="329"/>
      <c r="C539" s="329"/>
      <c r="D539" s="329"/>
      <c r="E539" s="329"/>
      <c r="F539" s="337"/>
      <c r="H539" s="168"/>
    </row>
    <row r="540" spans="1:8" customFormat="1" ht="15" x14ac:dyDescent="0.25">
      <c r="A540" s="256" t="s">
        <v>588</v>
      </c>
      <c r="B540" s="329"/>
      <c r="C540" s="329"/>
      <c r="D540" s="329"/>
      <c r="E540" s="329"/>
      <c r="F540" s="337"/>
      <c r="H540" s="168"/>
    </row>
    <row r="541" spans="1:8" customFormat="1" ht="15" x14ac:dyDescent="0.25">
      <c r="A541" s="256" t="s">
        <v>589</v>
      </c>
      <c r="B541" s="329"/>
      <c r="C541" s="329"/>
      <c r="D541" s="329"/>
      <c r="E541" s="329"/>
      <c r="F541" s="337"/>
      <c r="H541" s="168"/>
    </row>
    <row r="542" spans="1:8" customFormat="1" ht="15" x14ac:dyDescent="0.25">
      <c r="A542" s="256" t="s">
        <v>590</v>
      </c>
      <c r="B542" s="329"/>
      <c r="C542" s="329"/>
      <c r="D542" s="329"/>
      <c r="E542" s="329"/>
      <c r="F542" s="337"/>
      <c r="H542" s="168"/>
    </row>
    <row r="543" spans="1:8" customFormat="1" ht="15" x14ac:dyDescent="0.25">
      <c r="A543" s="256" t="s">
        <v>591</v>
      </c>
      <c r="B543" s="329"/>
      <c r="C543" s="329"/>
      <c r="D543" s="329"/>
      <c r="E543" s="329"/>
      <c r="F543" s="337"/>
      <c r="H543" s="168"/>
    </row>
    <row r="544" spans="1:8" customFormat="1" ht="15" x14ac:dyDescent="0.25">
      <c r="A544" s="256" t="s">
        <v>592</v>
      </c>
      <c r="B544" s="329"/>
      <c r="C544" s="329"/>
      <c r="D544" s="329"/>
      <c r="E544" s="329"/>
      <c r="F544" s="337"/>
      <c r="H544" s="168"/>
    </row>
    <row r="545" spans="1:8" customFormat="1" ht="15" x14ac:dyDescent="0.25">
      <c r="A545" s="256" t="s">
        <v>593</v>
      </c>
      <c r="B545" s="329"/>
      <c r="C545" s="329"/>
      <c r="D545" s="329"/>
      <c r="E545" s="329"/>
      <c r="F545" s="337"/>
      <c r="H545" s="168"/>
    </row>
    <row r="546" spans="1:8" customFormat="1" ht="15" x14ac:dyDescent="0.25">
      <c r="A546" s="256" t="s">
        <v>594</v>
      </c>
      <c r="B546" s="329"/>
      <c r="C546" s="329"/>
      <c r="D546" s="329"/>
      <c r="E546" s="329"/>
      <c r="F546" s="337"/>
      <c r="H546" s="168"/>
    </row>
    <row r="547" spans="1:8" customFormat="1" ht="15" x14ac:dyDescent="0.25">
      <c r="A547" s="256" t="s">
        <v>595</v>
      </c>
      <c r="B547" s="329"/>
      <c r="C547" s="329"/>
      <c r="D547" s="329"/>
      <c r="E547" s="329"/>
      <c r="F547" s="337"/>
      <c r="H547" s="168"/>
    </row>
    <row r="548" spans="1:8" customFormat="1" ht="15" x14ac:dyDescent="0.25">
      <c r="A548" s="256" t="s">
        <v>596</v>
      </c>
      <c r="B548" s="329"/>
      <c r="C548" s="329"/>
      <c r="D548" s="329"/>
      <c r="E548" s="329"/>
      <c r="F548" s="337"/>
      <c r="H548" s="168"/>
    </row>
    <row r="549" spans="1:8" customFormat="1" ht="15" x14ac:dyDescent="0.25">
      <c r="A549" s="256" t="s">
        <v>597</v>
      </c>
      <c r="B549" s="329"/>
      <c r="C549" s="329"/>
      <c r="D549" s="329"/>
      <c r="E549" s="329"/>
      <c r="F549" s="337"/>
      <c r="H549" s="168"/>
    </row>
    <row r="550" spans="1:8" customFormat="1" ht="15" x14ac:dyDescent="0.25">
      <c r="A550" s="256" t="s">
        <v>598</v>
      </c>
      <c r="B550" s="329"/>
      <c r="C550" s="329"/>
      <c r="D550" s="329"/>
      <c r="E550" s="329"/>
      <c r="F550" s="337"/>
      <c r="H550" s="168"/>
    </row>
    <row r="551" spans="1:8" customFormat="1" ht="15" x14ac:dyDescent="0.25">
      <c r="A551" s="256" t="s">
        <v>599</v>
      </c>
      <c r="B551" s="329"/>
      <c r="C551" s="329"/>
      <c r="D551" s="329"/>
      <c r="E551" s="329"/>
      <c r="F551" s="337"/>
      <c r="H551" s="168"/>
    </row>
    <row r="552" spans="1:8" customFormat="1" ht="15" x14ac:dyDescent="0.25">
      <c r="A552" s="257" t="s">
        <v>600</v>
      </c>
      <c r="B552" s="330"/>
      <c r="C552" s="330"/>
      <c r="D552" s="330"/>
      <c r="E552" s="330"/>
      <c r="F552" s="338"/>
      <c r="H552" s="168"/>
    </row>
    <row r="553" spans="1:8" customFormat="1" ht="15" x14ac:dyDescent="0.25">
      <c r="A553" s="253" t="s">
        <v>601</v>
      </c>
      <c r="B553" s="245">
        <v>1</v>
      </c>
      <c r="C553" s="245">
        <v>1</v>
      </c>
      <c r="D553" s="245">
        <v>0</v>
      </c>
      <c r="E553" s="245">
        <v>3160</v>
      </c>
      <c r="F553" s="258">
        <v>833676</v>
      </c>
      <c r="H553" s="168"/>
    </row>
    <row r="554" spans="1:8" customFormat="1" ht="15" x14ac:dyDescent="0.25">
      <c r="A554" s="251" t="s">
        <v>602</v>
      </c>
      <c r="B554" s="245">
        <v>1</v>
      </c>
      <c r="C554" s="245">
        <v>1</v>
      </c>
      <c r="D554" s="245">
        <v>0</v>
      </c>
      <c r="E554" s="245">
        <v>4567</v>
      </c>
      <c r="F554" s="258">
        <v>985104</v>
      </c>
      <c r="H554" s="168"/>
    </row>
    <row r="555" spans="1:8" customFormat="1" ht="15" x14ac:dyDescent="0.25">
      <c r="A555" s="253" t="s">
        <v>603</v>
      </c>
      <c r="B555" s="245">
        <v>1</v>
      </c>
      <c r="C555" s="245">
        <v>1</v>
      </c>
      <c r="D555" s="245">
        <v>0</v>
      </c>
      <c r="E555" s="245">
        <v>29097</v>
      </c>
      <c r="F555" s="258">
        <v>6276228</v>
      </c>
      <c r="H555" s="168"/>
    </row>
    <row r="556" spans="1:8" customFormat="1" ht="15" x14ac:dyDescent="0.25">
      <c r="A556" s="251" t="s">
        <v>604</v>
      </c>
      <c r="B556" s="245">
        <v>1</v>
      </c>
      <c r="C556" s="245">
        <v>1</v>
      </c>
      <c r="D556" s="245">
        <v>0</v>
      </c>
      <c r="E556" s="245">
        <v>6684</v>
      </c>
      <c r="F556" s="258">
        <v>1196640</v>
      </c>
      <c r="H556" s="168"/>
    </row>
    <row r="557" spans="1:8" customFormat="1" ht="15" x14ac:dyDescent="0.25">
      <c r="A557" s="253" t="s">
        <v>605</v>
      </c>
      <c r="B557" s="245">
        <v>24</v>
      </c>
      <c r="C557" s="245">
        <v>1</v>
      </c>
      <c r="D557" s="245">
        <v>0</v>
      </c>
      <c r="E557" s="245">
        <v>9855</v>
      </c>
      <c r="F557" s="258">
        <v>1810584</v>
      </c>
      <c r="H557" s="168"/>
    </row>
    <row r="558" spans="1:8" customFormat="1" ht="15" x14ac:dyDescent="0.25">
      <c r="A558" s="251" t="s">
        <v>606</v>
      </c>
      <c r="B558" s="245">
        <v>1</v>
      </c>
      <c r="C558" s="245">
        <v>1</v>
      </c>
      <c r="D558" s="245">
        <v>0</v>
      </c>
      <c r="E558" s="245">
        <v>20678</v>
      </c>
      <c r="F558" s="258">
        <v>4460244</v>
      </c>
      <c r="H558" s="168"/>
    </row>
    <row r="559" spans="1:8" customFormat="1" ht="15" x14ac:dyDescent="0.25">
      <c r="A559" s="253" t="s">
        <v>607</v>
      </c>
      <c r="B559" s="245">
        <v>1</v>
      </c>
      <c r="C559" s="245">
        <v>1</v>
      </c>
      <c r="D559" s="245">
        <v>600</v>
      </c>
      <c r="E559" s="245">
        <v>30205</v>
      </c>
      <c r="F559" s="258">
        <v>5032800</v>
      </c>
      <c r="H559" s="168"/>
    </row>
    <row r="560" spans="1:8" customFormat="1" ht="15" x14ac:dyDescent="0.25">
      <c r="A560" s="251" t="s">
        <v>608</v>
      </c>
      <c r="B560" s="245">
        <v>1</v>
      </c>
      <c r="C560" s="245">
        <v>1</v>
      </c>
      <c r="D560" s="245">
        <v>700</v>
      </c>
      <c r="E560" s="245">
        <v>34000</v>
      </c>
      <c r="F560" s="258">
        <v>4709880</v>
      </c>
      <c r="H560" s="168"/>
    </row>
    <row r="561" spans="1:8" customFormat="1" ht="15" x14ac:dyDescent="0.25">
      <c r="A561" s="253" t="s">
        <v>609</v>
      </c>
      <c r="B561" s="245">
        <v>1</v>
      </c>
      <c r="C561" s="245">
        <v>1</v>
      </c>
      <c r="D561" s="245">
        <v>0</v>
      </c>
      <c r="E561" s="245">
        <v>4990</v>
      </c>
      <c r="F561" s="258">
        <v>1076340</v>
      </c>
      <c r="H561" s="168"/>
    </row>
    <row r="562" spans="1:8" customFormat="1" ht="15" x14ac:dyDescent="0.25">
      <c r="A562" s="251" t="s">
        <v>610</v>
      </c>
      <c r="B562" s="245">
        <v>1</v>
      </c>
      <c r="C562" s="245">
        <v>1</v>
      </c>
      <c r="D562" s="245">
        <v>0</v>
      </c>
      <c r="E562" s="245">
        <v>16953</v>
      </c>
      <c r="F562" s="258">
        <v>4472544</v>
      </c>
      <c r="H562" s="168"/>
    </row>
    <row r="563" spans="1:8" customFormat="1" ht="15" x14ac:dyDescent="0.25">
      <c r="A563" s="253" t="s">
        <v>611</v>
      </c>
      <c r="B563" s="245">
        <v>1</v>
      </c>
      <c r="C563" s="245">
        <v>1</v>
      </c>
      <c r="D563" s="245">
        <v>50</v>
      </c>
      <c r="E563" s="245">
        <v>15962</v>
      </c>
      <c r="F563" s="258">
        <v>374556</v>
      </c>
      <c r="H563" s="168"/>
    </row>
    <row r="564" spans="1:8" customFormat="1" ht="15" x14ac:dyDescent="0.25">
      <c r="A564" s="251" t="s">
        <v>612</v>
      </c>
      <c r="B564" s="245">
        <v>1</v>
      </c>
      <c r="C564" s="245">
        <v>1</v>
      </c>
      <c r="D564" s="245">
        <v>0</v>
      </c>
      <c r="E564" s="245">
        <v>11210</v>
      </c>
      <c r="F564" s="258">
        <v>2418000</v>
      </c>
      <c r="H564" s="168"/>
    </row>
    <row r="565" spans="1:8" customFormat="1" ht="15" x14ac:dyDescent="0.25">
      <c r="A565" s="253" t="s">
        <v>613</v>
      </c>
      <c r="B565" s="245">
        <v>1</v>
      </c>
      <c r="C565" s="245">
        <v>1</v>
      </c>
      <c r="D565" s="245">
        <v>0</v>
      </c>
      <c r="E565" s="245">
        <v>4377</v>
      </c>
      <c r="F565" s="258">
        <v>944124</v>
      </c>
      <c r="H565" s="168"/>
    </row>
    <row r="566" spans="1:8" customFormat="1" ht="15" x14ac:dyDescent="0.25">
      <c r="A566" s="253" t="s">
        <v>614</v>
      </c>
      <c r="B566" s="245">
        <v>4</v>
      </c>
      <c r="C566" s="245">
        <v>0</v>
      </c>
      <c r="D566" s="245">
        <v>0</v>
      </c>
      <c r="E566" s="245">
        <v>4734</v>
      </c>
      <c r="F566" s="258">
        <v>1021128</v>
      </c>
      <c r="H566" s="168"/>
    </row>
    <row r="567" spans="1:8" customFormat="1" ht="15" x14ac:dyDescent="0.25">
      <c r="A567" s="251" t="s">
        <v>615</v>
      </c>
      <c r="B567" s="245">
        <v>3</v>
      </c>
      <c r="C567" s="245">
        <v>3</v>
      </c>
      <c r="D567" s="245">
        <v>0</v>
      </c>
      <c r="E567" s="245">
        <v>855</v>
      </c>
      <c r="F567" s="258">
        <v>184428</v>
      </c>
      <c r="H567" s="168"/>
    </row>
    <row r="568" spans="1:8" customFormat="1" ht="15" x14ac:dyDescent="0.25">
      <c r="A568" s="250" t="s">
        <v>616</v>
      </c>
      <c r="B568" s="245">
        <v>0</v>
      </c>
      <c r="C568" s="245">
        <v>0</v>
      </c>
      <c r="D568" s="245">
        <v>0</v>
      </c>
      <c r="E568" s="245">
        <v>0</v>
      </c>
      <c r="F568" s="258">
        <v>0</v>
      </c>
      <c r="H568" s="168"/>
    </row>
    <row r="569" spans="1:8" customFormat="1" ht="15" x14ac:dyDescent="0.25">
      <c r="A569" s="250" t="s">
        <v>617</v>
      </c>
      <c r="B569" s="328">
        <v>35</v>
      </c>
      <c r="C569" s="328">
        <v>35</v>
      </c>
      <c r="D569" s="328">
        <v>0</v>
      </c>
      <c r="E569" s="328">
        <v>10242</v>
      </c>
      <c r="F569" s="336">
        <v>995184</v>
      </c>
      <c r="H569" s="168"/>
    </row>
    <row r="570" spans="1:8" customFormat="1" ht="15" x14ac:dyDescent="0.25">
      <c r="A570" s="252" t="s">
        <v>618</v>
      </c>
      <c r="B570" s="330"/>
      <c r="C570" s="330"/>
      <c r="D570" s="330"/>
      <c r="E570" s="330"/>
      <c r="F570" s="338"/>
      <c r="H570" s="168"/>
    </row>
    <row r="571" spans="1:8" customFormat="1" ht="15" x14ac:dyDescent="0.25">
      <c r="A571" s="252" t="s">
        <v>619</v>
      </c>
      <c r="B571" s="245">
        <v>1</v>
      </c>
      <c r="C571" s="245">
        <v>1</v>
      </c>
      <c r="D571" s="245">
        <v>0</v>
      </c>
      <c r="E571" s="245">
        <v>16125</v>
      </c>
      <c r="F571" s="258">
        <v>3478164</v>
      </c>
      <c r="H571" s="168"/>
    </row>
    <row r="572" spans="1:8" customFormat="1" ht="15" x14ac:dyDescent="0.25">
      <c r="A572" s="253" t="s">
        <v>620</v>
      </c>
      <c r="B572" s="245">
        <v>1</v>
      </c>
      <c r="C572" s="245">
        <v>1</v>
      </c>
      <c r="D572" s="245">
        <v>180</v>
      </c>
      <c r="E572" s="245">
        <v>12027</v>
      </c>
      <c r="F572" s="258">
        <v>1170756</v>
      </c>
      <c r="H572" s="168"/>
    </row>
    <row r="573" spans="1:8" customFormat="1" ht="15" x14ac:dyDescent="0.25">
      <c r="A573" s="253" t="s">
        <v>621</v>
      </c>
      <c r="B573" s="245">
        <v>1</v>
      </c>
      <c r="C573" s="245">
        <v>1</v>
      </c>
      <c r="D573" s="245">
        <v>30</v>
      </c>
      <c r="E573" s="245">
        <v>6800</v>
      </c>
      <c r="F573" s="258">
        <v>129348</v>
      </c>
      <c r="H573" s="168"/>
    </row>
    <row r="574" spans="1:8" customFormat="1" ht="15" x14ac:dyDescent="0.25">
      <c r="A574" s="253" t="s">
        <v>622</v>
      </c>
      <c r="B574" s="245">
        <v>1</v>
      </c>
      <c r="C574" s="245">
        <v>1</v>
      </c>
      <c r="D574" s="245">
        <v>250</v>
      </c>
      <c r="E574" s="245">
        <v>14648</v>
      </c>
      <c r="F574" s="258">
        <v>1872756</v>
      </c>
      <c r="H574" s="168"/>
    </row>
    <row r="575" spans="1:8" customFormat="1" ht="15" x14ac:dyDescent="0.25">
      <c r="A575" s="253" t="s">
        <v>623</v>
      </c>
      <c r="B575" s="245">
        <v>1</v>
      </c>
      <c r="C575" s="245">
        <v>1</v>
      </c>
      <c r="D575" s="245">
        <v>400</v>
      </c>
      <c r="E575" s="245">
        <v>29752</v>
      </c>
      <c r="F575" s="258">
        <v>2996400</v>
      </c>
      <c r="H575" s="168"/>
    </row>
    <row r="576" spans="1:8" customFormat="1" ht="15" x14ac:dyDescent="0.25">
      <c r="A576" s="253" t="s">
        <v>624</v>
      </c>
      <c r="B576" s="245">
        <v>1</v>
      </c>
      <c r="C576" s="245">
        <v>1</v>
      </c>
      <c r="D576" s="245">
        <v>60</v>
      </c>
      <c r="E576" s="245">
        <v>1765</v>
      </c>
      <c r="F576" s="258">
        <v>343656</v>
      </c>
      <c r="H576" s="168"/>
    </row>
    <row r="577" spans="1:8" customFormat="1" ht="15" x14ac:dyDescent="0.25">
      <c r="A577" s="253" t="s">
        <v>625</v>
      </c>
      <c r="B577" s="245">
        <v>1</v>
      </c>
      <c r="C577" s="245">
        <v>1</v>
      </c>
      <c r="D577" s="245">
        <v>150</v>
      </c>
      <c r="E577" s="245">
        <v>2573</v>
      </c>
      <c r="F577" s="258">
        <v>901620</v>
      </c>
      <c r="H577" s="168"/>
    </row>
    <row r="578" spans="1:8" customFormat="1" ht="15" x14ac:dyDescent="0.25">
      <c r="A578" s="253" t="s">
        <v>626</v>
      </c>
      <c r="B578" s="245">
        <v>62</v>
      </c>
      <c r="C578" s="245">
        <v>0</v>
      </c>
      <c r="D578" s="245">
        <v>0</v>
      </c>
      <c r="E578" s="245">
        <v>8666</v>
      </c>
      <c r="F578" s="258">
        <v>1762524</v>
      </c>
      <c r="H578" s="168"/>
    </row>
    <row r="579" spans="1:8" customFormat="1" ht="15" x14ac:dyDescent="0.25">
      <c r="A579" s="253" t="s">
        <v>627</v>
      </c>
      <c r="B579" s="245">
        <v>61</v>
      </c>
      <c r="C579" s="245">
        <v>61</v>
      </c>
      <c r="D579" s="245">
        <v>0</v>
      </c>
      <c r="E579" s="245">
        <v>8694</v>
      </c>
      <c r="F579" s="258">
        <v>1745040</v>
      </c>
      <c r="H579" s="168"/>
    </row>
    <row r="580" spans="1:8" customFormat="1" ht="15" x14ac:dyDescent="0.25">
      <c r="A580" s="253" t="s">
        <v>628</v>
      </c>
      <c r="B580" s="245">
        <v>60</v>
      </c>
      <c r="C580" s="245">
        <v>0</v>
      </c>
      <c r="D580" s="245">
        <v>0</v>
      </c>
      <c r="E580" s="245">
        <v>8578</v>
      </c>
      <c r="F580" s="258">
        <v>1744644</v>
      </c>
      <c r="H580" s="168"/>
    </row>
    <row r="581" spans="1:8" customFormat="1" ht="15" x14ac:dyDescent="0.25">
      <c r="A581" s="253" t="s">
        <v>629</v>
      </c>
      <c r="B581" s="245">
        <v>64</v>
      </c>
      <c r="C581" s="245">
        <v>0</v>
      </c>
      <c r="D581" s="245">
        <v>0</v>
      </c>
      <c r="E581" s="245">
        <v>8755</v>
      </c>
      <c r="F581" s="258">
        <v>1756404</v>
      </c>
      <c r="H581" s="168"/>
    </row>
    <row r="582" spans="1:8" customFormat="1" ht="15" x14ac:dyDescent="0.25">
      <c r="A582" s="253" t="s">
        <v>630</v>
      </c>
      <c r="B582" s="245">
        <v>64</v>
      </c>
      <c r="C582" s="245">
        <v>0</v>
      </c>
      <c r="D582" s="245">
        <v>0</v>
      </c>
      <c r="E582" s="245">
        <v>8728</v>
      </c>
      <c r="F582" s="258">
        <v>1749036</v>
      </c>
      <c r="H582" s="168"/>
    </row>
    <row r="583" spans="1:8" customFormat="1" ht="15" x14ac:dyDescent="0.25">
      <c r="A583" s="253" t="s">
        <v>631</v>
      </c>
      <c r="B583" s="245">
        <v>60</v>
      </c>
      <c r="C583" s="245">
        <v>0</v>
      </c>
      <c r="D583" s="245">
        <v>0</v>
      </c>
      <c r="E583" s="245">
        <v>8580</v>
      </c>
      <c r="F583" s="258">
        <v>1745040</v>
      </c>
      <c r="H583" s="168"/>
    </row>
    <row r="584" spans="1:8" customFormat="1" ht="15" x14ac:dyDescent="0.25">
      <c r="A584" s="253" t="s">
        <v>632</v>
      </c>
      <c r="B584" s="245">
        <v>61</v>
      </c>
      <c r="C584" s="245">
        <v>0</v>
      </c>
      <c r="D584" s="245">
        <v>0</v>
      </c>
      <c r="E584" s="245">
        <v>8624</v>
      </c>
      <c r="F584" s="258">
        <v>1753980</v>
      </c>
      <c r="H584" s="168"/>
    </row>
    <row r="585" spans="1:8" customFormat="1" ht="15" x14ac:dyDescent="0.25">
      <c r="A585" s="253" t="s">
        <v>633</v>
      </c>
      <c r="B585" s="245">
        <v>56</v>
      </c>
      <c r="C585" s="245">
        <v>0</v>
      </c>
      <c r="D585" s="245">
        <v>0</v>
      </c>
      <c r="E585" s="245">
        <v>7480</v>
      </c>
      <c r="F585" s="258">
        <v>1521696</v>
      </c>
      <c r="H585" s="168"/>
    </row>
    <row r="586" spans="1:8" customFormat="1" ht="15" x14ac:dyDescent="0.25">
      <c r="A586" s="253" t="s">
        <v>634</v>
      </c>
      <c r="B586" s="245">
        <v>40</v>
      </c>
      <c r="C586" s="245">
        <v>40</v>
      </c>
      <c r="D586" s="245">
        <v>0</v>
      </c>
      <c r="E586" s="245">
        <v>4984</v>
      </c>
      <c r="F586" s="258">
        <v>1012554</v>
      </c>
      <c r="H586" s="168"/>
    </row>
    <row r="587" spans="1:8" customFormat="1" ht="15" x14ac:dyDescent="0.25">
      <c r="A587" s="250" t="s">
        <v>635</v>
      </c>
      <c r="B587" s="328">
        <v>3</v>
      </c>
      <c r="C587" s="328">
        <v>1</v>
      </c>
      <c r="D587" s="328">
        <v>0</v>
      </c>
      <c r="E587" s="328">
        <v>1609</v>
      </c>
      <c r="F587" s="336">
        <v>337932</v>
      </c>
      <c r="H587" s="168"/>
    </row>
    <row r="588" spans="1:8" customFormat="1" ht="15" x14ac:dyDescent="0.25">
      <c r="A588" s="252" t="s">
        <v>636</v>
      </c>
      <c r="B588" s="330"/>
      <c r="C588" s="330"/>
      <c r="D588" s="330"/>
      <c r="E588" s="330"/>
      <c r="F588" s="338"/>
      <c r="H588" s="168"/>
    </row>
    <row r="589" spans="1:8" customFormat="1" ht="15" x14ac:dyDescent="0.25">
      <c r="A589" s="253" t="s">
        <v>637</v>
      </c>
      <c r="B589" s="243">
        <v>1</v>
      </c>
      <c r="C589" s="243">
        <v>1</v>
      </c>
      <c r="D589" s="243">
        <v>0</v>
      </c>
      <c r="E589" s="243">
        <v>1213</v>
      </c>
      <c r="F589" s="255">
        <v>246720</v>
      </c>
      <c r="H589" s="168"/>
    </row>
    <row r="590" spans="1:8" customFormat="1" ht="15" x14ac:dyDescent="0.25">
      <c r="A590" s="253" t="s">
        <v>638</v>
      </c>
      <c r="B590" s="243">
        <v>1</v>
      </c>
      <c r="C590" s="243">
        <v>1</v>
      </c>
      <c r="D590" s="243">
        <v>370</v>
      </c>
      <c r="E590" s="243">
        <v>10160</v>
      </c>
      <c r="F590" s="255">
        <v>2771676</v>
      </c>
      <c r="H590" s="168"/>
    </row>
    <row r="591" spans="1:8" ht="15" x14ac:dyDescent="0.25">
      <c r="A591" s="253" t="s">
        <v>660</v>
      </c>
      <c r="B591" s="243">
        <v>1</v>
      </c>
      <c r="C591" s="243">
        <v>1</v>
      </c>
      <c r="D591" s="243">
        <v>300</v>
      </c>
      <c r="E591" s="243">
        <v>7740</v>
      </c>
      <c r="F591" s="255">
        <v>2247300</v>
      </c>
      <c r="G591"/>
      <c r="H591" s="168"/>
    </row>
    <row r="592" spans="1:8" s="48" customFormat="1" ht="15" x14ac:dyDescent="0.25">
      <c r="A592" s="253" t="s">
        <v>661</v>
      </c>
      <c r="B592" s="243">
        <v>1</v>
      </c>
      <c r="C592" s="243">
        <v>1</v>
      </c>
      <c r="D592" s="243">
        <v>372</v>
      </c>
      <c r="E592" s="243">
        <v>4974</v>
      </c>
      <c r="F592" s="255">
        <v>2237808</v>
      </c>
      <c r="G592"/>
      <c r="H592" s="168"/>
    </row>
    <row r="593" spans="1:12" s="48" customFormat="1" ht="15" x14ac:dyDescent="0.25">
      <c r="A593" s="253" t="s">
        <v>662</v>
      </c>
      <c r="B593" s="243">
        <v>12</v>
      </c>
      <c r="C593" s="243">
        <v>0</v>
      </c>
      <c r="D593" s="243">
        <v>0</v>
      </c>
      <c r="E593" s="243">
        <v>2898</v>
      </c>
      <c r="F593" s="255">
        <v>589464</v>
      </c>
      <c r="G593"/>
      <c r="H593" s="168"/>
    </row>
    <row r="594" spans="1:12" s="48" customFormat="1" ht="15" x14ac:dyDescent="0.25">
      <c r="A594" s="253" t="s">
        <v>663</v>
      </c>
      <c r="B594" s="243">
        <v>1</v>
      </c>
      <c r="C594" s="243">
        <v>0</v>
      </c>
      <c r="D594" s="243">
        <v>0</v>
      </c>
      <c r="E594" s="243">
        <v>2898</v>
      </c>
      <c r="F594" s="255">
        <v>0</v>
      </c>
      <c r="G594"/>
      <c r="H594" s="168"/>
    </row>
    <row r="595" spans="1:12" s="48" customFormat="1" ht="15" x14ac:dyDescent="0.25">
      <c r="A595" s="253" t="s">
        <v>664</v>
      </c>
      <c r="B595" s="243">
        <v>1</v>
      </c>
      <c r="C595" s="243">
        <v>1</v>
      </c>
      <c r="D595" s="243">
        <v>0</v>
      </c>
      <c r="E595" s="243">
        <v>1911</v>
      </c>
      <c r="F595" s="255">
        <v>317604</v>
      </c>
      <c r="G595"/>
      <c r="H595" s="168"/>
    </row>
    <row r="596" spans="1:12" s="48" customFormat="1" ht="15" x14ac:dyDescent="0.25">
      <c r="A596" s="253" t="s">
        <v>665</v>
      </c>
      <c r="B596" s="243">
        <v>5</v>
      </c>
      <c r="C596" s="243">
        <v>0</v>
      </c>
      <c r="D596" s="243">
        <v>0</v>
      </c>
      <c r="E596" s="243">
        <v>920</v>
      </c>
      <c r="F596" s="255">
        <v>152928</v>
      </c>
      <c r="G596"/>
      <c r="H596" s="168"/>
    </row>
    <row r="597" spans="1:12" s="48" customFormat="1" ht="15" x14ac:dyDescent="0.25">
      <c r="A597" s="253" t="s">
        <v>666</v>
      </c>
      <c r="B597" s="243">
        <v>1</v>
      </c>
      <c r="C597" s="243">
        <v>1</v>
      </c>
      <c r="D597" s="243">
        <v>0</v>
      </c>
      <c r="E597" s="243">
        <v>6500</v>
      </c>
      <c r="F597" s="255">
        <v>1080300</v>
      </c>
      <c r="G597"/>
      <c r="H597" s="168"/>
    </row>
    <row r="598" spans="1:12" s="48" customFormat="1" ht="15" x14ac:dyDescent="0.25">
      <c r="A598" s="253" t="s">
        <v>667</v>
      </c>
      <c r="B598" s="243">
        <v>1</v>
      </c>
      <c r="C598" s="243">
        <v>1</v>
      </c>
      <c r="D598" s="243">
        <v>200</v>
      </c>
      <c r="E598" s="243">
        <v>3200</v>
      </c>
      <c r="F598" s="255">
        <v>1463040</v>
      </c>
      <c r="G598"/>
      <c r="H598" s="168"/>
    </row>
    <row r="599" spans="1:12" s="48" customFormat="1" ht="15" x14ac:dyDescent="0.25">
      <c r="A599" s="253" t="s">
        <v>668</v>
      </c>
      <c r="B599" s="243">
        <v>1</v>
      </c>
      <c r="C599" s="243">
        <v>1</v>
      </c>
      <c r="D599" s="243">
        <v>0</v>
      </c>
      <c r="E599" s="243">
        <v>224.4</v>
      </c>
      <c r="F599" s="255">
        <v>51432</v>
      </c>
      <c r="G599"/>
      <c r="H599" s="168"/>
    </row>
    <row r="600" spans="1:12" s="48" customFormat="1" ht="15" x14ac:dyDescent="0.25">
      <c r="A600" s="253" t="s">
        <v>842</v>
      </c>
      <c r="B600" s="243">
        <v>1</v>
      </c>
      <c r="C600" s="243">
        <v>1</v>
      </c>
      <c r="D600" s="243">
        <v>120</v>
      </c>
      <c r="E600" s="243">
        <v>2964</v>
      </c>
      <c r="F600" s="255">
        <v>757848</v>
      </c>
      <c r="G600"/>
      <c r="H600" s="168"/>
    </row>
    <row r="601" spans="1:12" s="48" customFormat="1" ht="15" x14ac:dyDescent="0.25">
      <c r="A601" s="250" t="s">
        <v>843</v>
      </c>
      <c r="B601" s="328">
        <v>3</v>
      </c>
      <c r="C601" s="328">
        <v>3</v>
      </c>
      <c r="D601" s="328">
        <v>150</v>
      </c>
      <c r="E601" s="328">
        <v>6658.4</v>
      </c>
      <c r="F601" s="336">
        <v>947312</v>
      </c>
      <c r="G601"/>
      <c r="H601" s="168"/>
    </row>
    <row r="602" spans="1:12" s="109" customFormat="1" ht="15" x14ac:dyDescent="0.25">
      <c r="A602" s="251" t="s">
        <v>935</v>
      </c>
      <c r="B602" s="329"/>
      <c r="C602" s="329"/>
      <c r="D602" s="329"/>
      <c r="E602" s="329"/>
      <c r="F602" s="337"/>
    </row>
    <row r="603" spans="1:12" s="48" customFormat="1" ht="15" x14ac:dyDescent="0.25">
      <c r="A603" s="252" t="s">
        <v>936</v>
      </c>
      <c r="B603" s="330"/>
      <c r="C603" s="330"/>
      <c r="D603" s="330"/>
      <c r="E603" s="330"/>
      <c r="F603" s="338"/>
    </row>
    <row r="604" spans="1:12" s="48" customFormat="1" ht="15" x14ac:dyDescent="0.25">
      <c r="A604" s="253" t="s">
        <v>937</v>
      </c>
      <c r="B604" s="243">
        <v>1</v>
      </c>
      <c r="C604" s="243">
        <v>1</v>
      </c>
      <c r="D604" s="243">
        <v>500</v>
      </c>
      <c r="E604" s="243">
        <v>22456</v>
      </c>
      <c r="F604" s="255">
        <v>1248500</v>
      </c>
    </row>
    <row r="605" spans="1:12" s="48" customFormat="1" ht="15.75" thickBot="1" x14ac:dyDescent="0.3">
      <c r="A605" s="259" t="s">
        <v>938</v>
      </c>
      <c r="B605" s="260">
        <f t="shared" ref="B605:D605" si="0">SUM(B145:B604)</f>
        <v>11868</v>
      </c>
      <c r="C605" s="260">
        <f t="shared" si="0"/>
        <v>5685</v>
      </c>
      <c r="D605" s="260">
        <f t="shared" si="0"/>
        <v>5193.91</v>
      </c>
      <c r="E605" s="260">
        <f>SUM(E145:E604)</f>
        <v>2175995.2999999998</v>
      </c>
      <c r="F605" s="261">
        <f>SUM(F145:F604)</f>
        <v>420381734</v>
      </c>
    </row>
    <row r="606" spans="1:12" s="48" customFormat="1" ht="15" x14ac:dyDescent="0.25">
      <c r="A606" s="158"/>
      <c r="B606" s="150"/>
      <c r="C606" s="150"/>
      <c r="D606" s="150"/>
      <c r="E606" s="150"/>
      <c r="F606" s="135"/>
    </row>
    <row r="607" spans="1:12" s="48" customFormat="1" ht="15.75" x14ac:dyDescent="0.25">
      <c r="A607" s="53" t="s">
        <v>639</v>
      </c>
      <c r="B607" s="134"/>
      <c r="C607" s="134"/>
      <c r="D607" s="134"/>
      <c r="E607" s="134"/>
      <c r="F607" s="124"/>
      <c r="G607" s="53"/>
      <c r="H607" s="54"/>
      <c r="I607" s="54"/>
      <c r="J607" s="54"/>
      <c r="K607" s="54"/>
      <c r="L607" s="55"/>
    </row>
    <row r="608" spans="1:12" s="48" customFormat="1" ht="15.75" thickBot="1" x14ac:dyDescent="0.3">
      <c r="A608" s="56" t="s">
        <v>640</v>
      </c>
      <c r="B608" s="134"/>
      <c r="C608" s="134"/>
      <c r="D608" s="134"/>
      <c r="E608" s="134"/>
      <c r="F608" s="124"/>
      <c r="G608" s="56"/>
      <c r="H608" s="54"/>
      <c r="I608" s="54"/>
      <c r="J608" s="54"/>
      <c r="K608" s="54"/>
      <c r="L608" s="55"/>
    </row>
    <row r="609" spans="1:6" s="48" customFormat="1" ht="51.75" thickBot="1" x14ac:dyDescent="0.3">
      <c r="A609" s="155" t="s">
        <v>191</v>
      </c>
      <c r="B609" s="156" t="s">
        <v>192</v>
      </c>
      <c r="C609" s="149" t="s">
        <v>193</v>
      </c>
      <c r="D609" s="149" t="s">
        <v>656</v>
      </c>
      <c r="E609" s="149" t="s">
        <v>194</v>
      </c>
      <c r="F609" s="157" t="s">
        <v>657</v>
      </c>
    </row>
    <row r="610" spans="1:6" s="48" customFormat="1" ht="15.75" thickTop="1" x14ac:dyDescent="0.25">
      <c r="A610" s="250" t="s">
        <v>195</v>
      </c>
      <c r="B610" s="328">
        <v>294</v>
      </c>
      <c r="C610" s="328">
        <v>0</v>
      </c>
      <c r="D610" s="328">
        <v>0</v>
      </c>
      <c r="E610" s="328">
        <v>41359</v>
      </c>
      <c r="F610" s="336">
        <v>7962123</v>
      </c>
    </row>
    <row r="611" spans="1:6" s="48" customFormat="1" ht="15" x14ac:dyDescent="0.25">
      <c r="A611" s="251" t="s">
        <v>196</v>
      </c>
      <c r="B611" s="329"/>
      <c r="C611" s="329"/>
      <c r="D611" s="329"/>
      <c r="E611" s="329"/>
      <c r="F611" s="337"/>
    </row>
    <row r="612" spans="1:6" s="48" customFormat="1" ht="15" x14ac:dyDescent="0.25">
      <c r="A612" s="251" t="s">
        <v>197</v>
      </c>
      <c r="B612" s="329"/>
      <c r="C612" s="329"/>
      <c r="D612" s="329"/>
      <c r="E612" s="329"/>
      <c r="F612" s="337"/>
    </row>
    <row r="613" spans="1:6" s="48" customFormat="1" ht="15" x14ac:dyDescent="0.25">
      <c r="A613" s="251" t="s">
        <v>198</v>
      </c>
      <c r="B613" s="329"/>
      <c r="C613" s="329"/>
      <c r="D613" s="329"/>
      <c r="E613" s="329"/>
      <c r="F613" s="337"/>
    </row>
    <row r="614" spans="1:6" s="48" customFormat="1" ht="15" x14ac:dyDescent="0.25">
      <c r="A614" s="251" t="s">
        <v>199</v>
      </c>
      <c r="B614" s="329"/>
      <c r="C614" s="329"/>
      <c r="D614" s="329"/>
      <c r="E614" s="329"/>
      <c r="F614" s="337"/>
    </row>
    <row r="615" spans="1:6" s="48" customFormat="1" ht="15" x14ac:dyDescent="0.25">
      <c r="A615" s="251" t="s">
        <v>200</v>
      </c>
      <c r="B615" s="329"/>
      <c r="C615" s="329"/>
      <c r="D615" s="329"/>
      <c r="E615" s="329"/>
      <c r="F615" s="337"/>
    </row>
    <row r="616" spans="1:6" s="48" customFormat="1" ht="15" x14ac:dyDescent="0.25">
      <c r="A616" s="252" t="s">
        <v>201</v>
      </c>
      <c r="B616" s="330"/>
      <c r="C616" s="330"/>
      <c r="D616" s="330"/>
      <c r="E616" s="330"/>
      <c r="F616" s="338"/>
    </row>
    <row r="617" spans="1:6" s="48" customFormat="1" ht="15" x14ac:dyDescent="0.25">
      <c r="A617" s="253" t="s">
        <v>202</v>
      </c>
      <c r="B617" s="244">
        <v>224</v>
      </c>
      <c r="C617" s="244">
        <v>0</v>
      </c>
      <c r="D617" s="244">
        <v>0</v>
      </c>
      <c r="E617" s="244">
        <v>15691</v>
      </c>
      <c r="F617" s="254">
        <v>3175104</v>
      </c>
    </row>
    <row r="618" spans="1:6" s="48" customFormat="1" ht="15" x14ac:dyDescent="0.25">
      <c r="A618" s="250" t="s">
        <v>203</v>
      </c>
      <c r="B618" s="328">
        <v>24</v>
      </c>
      <c r="C618" s="328">
        <v>3</v>
      </c>
      <c r="D618" s="328">
        <v>0</v>
      </c>
      <c r="E618" s="328">
        <v>3593</v>
      </c>
      <c r="F618" s="336">
        <v>797664</v>
      </c>
    </row>
    <row r="619" spans="1:6" s="48" customFormat="1" ht="15" x14ac:dyDescent="0.25">
      <c r="A619" s="251" t="s">
        <v>204</v>
      </c>
      <c r="B619" s="329"/>
      <c r="C619" s="329"/>
      <c r="D619" s="329"/>
      <c r="E619" s="329"/>
      <c r="F619" s="337"/>
    </row>
    <row r="620" spans="1:6" s="48" customFormat="1" ht="15" x14ac:dyDescent="0.25">
      <c r="A620" s="251" t="s">
        <v>205</v>
      </c>
      <c r="B620" s="329"/>
      <c r="C620" s="329"/>
      <c r="D620" s="329"/>
      <c r="E620" s="329"/>
      <c r="F620" s="337"/>
    </row>
    <row r="621" spans="1:6" s="48" customFormat="1" ht="15" x14ac:dyDescent="0.25">
      <c r="A621" s="251" t="s">
        <v>206</v>
      </c>
      <c r="B621" s="329"/>
      <c r="C621" s="329"/>
      <c r="D621" s="329"/>
      <c r="E621" s="329"/>
      <c r="F621" s="337"/>
    </row>
    <row r="622" spans="1:6" s="48" customFormat="1" ht="15" x14ac:dyDescent="0.25">
      <c r="A622" s="252" t="s">
        <v>207</v>
      </c>
      <c r="B622" s="330"/>
      <c r="C622" s="330"/>
      <c r="D622" s="330"/>
      <c r="E622" s="330"/>
      <c r="F622" s="338"/>
    </row>
    <row r="623" spans="1:6" s="48" customFormat="1" ht="15" x14ac:dyDescent="0.25">
      <c r="A623" s="253" t="s">
        <v>208</v>
      </c>
      <c r="B623" s="244">
        <v>2</v>
      </c>
      <c r="C623" s="244">
        <v>2</v>
      </c>
      <c r="D623" s="244">
        <v>0</v>
      </c>
      <c r="E623" s="244">
        <v>335</v>
      </c>
      <c r="F623" s="254">
        <v>88392</v>
      </c>
    </row>
    <row r="624" spans="1:6" s="48" customFormat="1" ht="15" x14ac:dyDescent="0.25">
      <c r="A624" s="253" t="s">
        <v>209</v>
      </c>
      <c r="B624" s="244">
        <v>1</v>
      </c>
      <c r="C624" s="244">
        <v>1</v>
      </c>
      <c r="D624" s="244">
        <v>0</v>
      </c>
      <c r="E624" s="244">
        <v>2400</v>
      </c>
      <c r="F624" s="254">
        <v>633168</v>
      </c>
    </row>
    <row r="625" spans="1:6" s="48" customFormat="1" ht="15" x14ac:dyDescent="0.25">
      <c r="A625" s="250" t="s">
        <v>210</v>
      </c>
      <c r="B625" s="328">
        <v>247</v>
      </c>
      <c r="C625" s="328">
        <v>185</v>
      </c>
      <c r="D625" s="328">
        <v>0</v>
      </c>
      <c r="E625" s="328">
        <v>32987</v>
      </c>
      <c r="F625" s="336">
        <v>6593162</v>
      </c>
    </row>
    <row r="626" spans="1:6" s="48" customFormat="1" ht="15" x14ac:dyDescent="0.25">
      <c r="A626" s="251" t="s">
        <v>211</v>
      </c>
      <c r="B626" s="329"/>
      <c r="C626" s="329"/>
      <c r="D626" s="329"/>
      <c r="E626" s="329"/>
      <c r="F626" s="337"/>
    </row>
    <row r="627" spans="1:6" s="48" customFormat="1" ht="15" x14ac:dyDescent="0.25">
      <c r="A627" s="251" t="s">
        <v>212</v>
      </c>
      <c r="B627" s="329"/>
      <c r="C627" s="329"/>
      <c r="D627" s="329"/>
      <c r="E627" s="329"/>
      <c r="F627" s="337"/>
    </row>
    <row r="628" spans="1:6" s="48" customFormat="1" ht="15" x14ac:dyDescent="0.25">
      <c r="A628" s="251" t="s">
        <v>213</v>
      </c>
      <c r="B628" s="329"/>
      <c r="C628" s="329"/>
      <c r="D628" s="329"/>
      <c r="E628" s="329"/>
      <c r="F628" s="337"/>
    </row>
    <row r="629" spans="1:6" s="48" customFormat="1" ht="15" x14ac:dyDescent="0.25">
      <c r="A629" s="251" t="s">
        <v>214</v>
      </c>
      <c r="B629" s="329"/>
      <c r="C629" s="329"/>
      <c r="D629" s="329"/>
      <c r="E629" s="329"/>
      <c r="F629" s="337"/>
    </row>
    <row r="630" spans="1:6" s="48" customFormat="1" ht="15" x14ac:dyDescent="0.25">
      <c r="A630" s="251" t="s">
        <v>215</v>
      </c>
      <c r="B630" s="329"/>
      <c r="C630" s="329"/>
      <c r="D630" s="329"/>
      <c r="E630" s="329"/>
      <c r="F630" s="337"/>
    </row>
    <row r="631" spans="1:6" s="48" customFormat="1" ht="15" x14ac:dyDescent="0.25">
      <c r="A631" s="251" t="s">
        <v>216</v>
      </c>
      <c r="B631" s="329"/>
      <c r="C631" s="329"/>
      <c r="D631" s="329"/>
      <c r="E631" s="329"/>
      <c r="F631" s="337"/>
    </row>
    <row r="632" spans="1:6" s="48" customFormat="1" ht="15" x14ac:dyDescent="0.25">
      <c r="A632" s="251" t="s">
        <v>217</v>
      </c>
      <c r="B632" s="329"/>
      <c r="C632" s="329"/>
      <c r="D632" s="329"/>
      <c r="E632" s="329"/>
      <c r="F632" s="337"/>
    </row>
    <row r="633" spans="1:6" s="48" customFormat="1" ht="15" x14ac:dyDescent="0.25">
      <c r="A633" s="251" t="s">
        <v>218</v>
      </c>
      <c r="B633" s="329"/>
      <c r="C633" s="329"/>
      <c r="D633" s="329"/>
      <c r="E633" s="329"/>
      <c r="F633" s="337"/>
    </row>
    <row r="634" spans="1:6" s="48" customFormat="1" ht="15" x14ac:dyDescent="0.25">
      <c r="A634" s="252" t="s">
        <v>219</v>
      </c>
      <c r="B634" s="330"/>
      <c r="C634" s="330"/>
      <c r="D634" s="330"/>
      <c r="E634" s="330"/>
      <c r="F634" s="338"/>
    </row>
    <row r="635" spans="1:6" s="48" customFormat="1" ht="15" x14ac:dyDescent="0.25">
      <c r="A635" s="250" t="s">
        <v>220</v>
      </c>
      <c r="B635" s="328">
        <v>552</v>
      </c>
      <c r="C635" s="328">
        <v>338</v>
      </c>
      <c r="D635" s="328">
        <v>0</v>
      </c>
      <c r="E635" s="328">
        <v>74968.399999999994</v>
      </c>
      <c r="F635" s="336">
        <v>14701859</v>
      </c>
    </row>
    <row r="636" spans="1:6" s="48" customFormat="1" ht="15" x14ac:dyDescent="0.25">
      <c r="A636" s="251" t="s">
        <v>221</v>
      </c>
      <c r="B636" s="329"/>
      <c r="C636" s="329"/>
      <c r="D636" s="329"/>
      <c r="E636" s="329"/>
      <c r="F636" s="337"/>
    </row>
    <row r="637" spans="1:6" s="48" customFormat="1" ht="15" x14ac:dyDescent="0.25">
      <c r="A637" s="251" t="s">
        <v>222</v>
      </c>
      <c r="B637" s="329"/>
      <c r="C637" s="329"/>
      <c r="D637" s="329"/>
      <c r="E637" s="329"/>
      <c r="F637" s="337"/>
    </row>
    <row r="638" spans="1:6" s="48" customFormat="1" ht="15" x14ac:dyDescent="0.25">
      <c r="A638" s="251" t="s">
        <v>223</v>
      </c>
      <c r="B638" s="329"/>
      <c r="C638" s="329"/>
      <c r="D638" s="329"/>
      <c r="E638" s="329"/>
      <c r="F638" s="337"/>
    </row>
    <row r="639" spans="1:6" s="48" customFormat="1" ht="15" x14ac:dyDescent="0.25">
      <c r="A639" s="251" t="s">
        <v>224</v>
      </c>
      <c r="B639" s="329"/>
      <c r="C639" s="329"/>
      <c r="D639" s="329"/>
      <c r="E639" s="329"/>
      <c r="F639" s="337"/>
    </row>
    <row r="640" spans="1:6" s="48" customFormat="1" ht="15" x14ac:dyDescent="0.25">
      <c r="A640" s="251" t="s">
        <v>225</v>
      </c>
      <c r="B640" s="329"/>
      <c r="C640" s="329"/>
      <c r="D640" s="329"/>
      <c r="E640" s="329"/>
      <c r="F640" s="337"/>
    </row>
    <row r="641" spans="1:6" s="48" customFormat="1" ht="15" x14ac:dyDescent="0.25">
      <c r="A641" s="251" t="s">
        <v>226</v>
      </c>
      <c r="B641" s="329"/>
      <c r="C641" s="329"/>
      <c r="D641" s="329"/>
      <c r="E641" s="329"/>
      <c r="F641" s="337"/>
    </row>
    <row r="642" spans="1:6" s="48" customFormat="1" ht="15" x14ac:dyDescent="0.25">
      <c r="A642" s="251" t="s">
        <v>227</v>
      </c>
      <c r="B642" s="329"/>
      <c r="C642" s="329"/>
      <c r="D642" s="329"/>
      <c r="E642" s="329"/>
      <c r="F642" s="337"/>
    </row>
    <row r="643" spans="1:6" s="48" customFormat="1" ht="15" x14ac:dyDescent="0.25">
      <c r="A643" s="251" t="s">
        <v>228</v>
      </c>
      <c r="B643" s="329"/>
      <c r="C643" s="329"/>
      <c r="D643" s="329"/>
      <c r="E643" s="329"/>
      <c r="F643" s="337"/>
    </row>
    <row r="644" spans="1:6" s="48" customFormat="1" ht="15" x14ac:dyDescent="0.25">
      <c r="A644" s="251" t="s">
        <v>229</v>
      </c>
      <c r="B644" s="329"/>
      <c r="C644" s="329"/>
      <c r="D644" s="329"/>
      <c r="E644" s="329"/>
      <c r="F644" s="337"/>
    </row>
    <row r="645" spans="1:6" s="48" customFormat="1" ht="15" x14ac:dyDescent="0.25">
      <c r="A645" s="251" t="s">
        <v>230</v>
      </c>
      <c r="B645" s="329"/>
      <c r="C645" s="329"/>
      <c r="D645" s="329"/>
      <c r="E645" s="329"/>
      <c r="F645" s="337"/>
    </row>
    <row r="646" spans="1:6" s="48" customFormat="1" ht="15" x14ac:dyDescent="0.25">
      <c r="A646" s="251" t="s">
        <v>231</v>
      </c>
      <c r="B646" s="329"/>
      <c r="C646" s="329"/>
      <c r="D646" s="329"/>
      <c r="E646" s="329"/>
      <c r="F646" s="337"/>
    </row>
    <row r="647" spans="1:6" s="48" customFormat="1" ht="15" x14ac:dyDescent="0.25">
      <c r="A647" s="251" t="s">
        <v>232</v>
      </c>
      <c r="B647" s="329"/>
      <c r="C647" s="329"/>
      <c r="D647" s="329"/>
      <c r="E647" s="329"/>
      <c r="F647" s="337"/>
    </row>
    <row r="648" spans="1:6" s="48" customFormat="1" ht="15" x14ac:dyDescent="0.25">
      <c r="A648" s="251" t="s">
        <v>233</v>
      </c>
      <c r="B648" s="329"/>
      <c r="C648" s="329"/>
      <c r="D648" s="329"/>
      <c r="E648" s="329"/>
      <c r="F648" s="337"/>
    </row>
    <row r="649" spans="1:6" s="48" customFormat="1" ht="15" x14ac:dyDescent="0.25">
      <c r="A649" s="252" t="s">
        <v>234</v>
      </c>
      <c r="B649" s="330"/>
      <c r="C649" s="330"/>
      <c r="D649" s="330"/>
      <c r="E649" s="330"/>
      <c r="F649" s="338"/>
    </row>
    <row r="650" spans="1:6" s="48" customFormat="1" ht="15" x14ac:dyDescent="0.25">
      <c r="A650" s="250" t="s">
        <v>235</v>
      </c>
      <c r="B650" s="328">
        <v>213</v>
      </c>
      <c r="C650" s="328">
        <v>0</v>
      </c>
      <c r="D650" s="328">
        <v>0</v>
      </c>
      <c r="E650" s="328">
        <v>29218</v>
      </c>
      <c r="F650" s="336">
        <v>5860824</v>
      </c>
    </row>
    <row r="651" spans="1:6" s="48" customFormat="1" ht="15" x14ac:dyDescent="0.25">
      <c r="A651" s="251" t="s">
        <v>236</v>
      </c>
      <c r="B651" s="329"/>
      <c r="C651" s="329"/>
      <c r="D651" s="329"/>
      <c r="E651" s="329"/>
      <c r="F651" s="337"/>
    </row>
    <row r="652" spans="1:6" s="48" customFormat="1" ht="15" x14ac:dyDescent="0.25">
      <c r="A652" s="251" t="s">
        <v>237</v>
      </c>
      <c r="B652" s="329"/>
      <c r="C652" s="329"/>
      <c r="D652" s="329"/>
      <c r="E652" s="329"/>
      <c r="F652" s="337"/>
    </row>
    <row r="653" spans="1:6" s="48" customFormat="1" ht="15" x14ac:dyDescent="0.25">
      <c r="A653" s="251" t="s">
        <v>238</v>
      </c>
      <c r="B653" s="329"/>
      <c r="C653" s="329"/>
      <c r="D653" s="329"/>
      <c r="E653" s="329"/>
      <c r="F653" s="337"/>
    </row>
    <row r="654" spans="1:6" s="48" customFormat="1" ht="15" x14ac:dyDescent="0.25">
      <c r="A654" s="251" t="s">
        <v>239</v>
      </c>
      <c r="B654" s="329"/>
      <c r="C654" s="329"/>
      <c r="D654" s="329"/>
      <c r="E654" s="329"/>
      <c r="F654" s="337"/>
    </row>
    <row r="655" spans="1:6" s="48" customFormat="1" ht="15" x14ac:dyDescent="0.25">
      <c r="A655" s="251" t="s">
        <v>240</v>
      </c>
      <c r="B655" s="329"/>
      <c r="C655" s="329"/>
      <c r="D655" s="329"/>
      <c r="E655" s="329"/>
      <c r="F655" s="337"/>
    </row>
    <row r="656" spans="1:6" s="48" customFormat="1" ht="15" x14ac:dyDescent="0.25">
      <c r="A656" s="252" t="s">
        <v>241</v>
      </c>
      <c r="B656" s="330"/>
      <c r="C656" s="330"/>
      <c r="D656" s="330"/>
      <c r="E656" s="330"/>
      <c r="F656" s="338"/>
    </row>
    <row r="657" spans="1:6" s="48" customFormat="1" ht="15" x14ac:dyDescent="0.25">
      <c r="A657" s="250" t="s">
        <v>242</v>
      </c>
      <c r="B657" s="328">
        <v>245</v>
      </c>
      <c r="C657" s="328">
        <v>93</v>
      </c>
      <c r="D657" s="328">
        <v>0</v>
      </c>
      <c r="E657" s="328">
        <v>35308</v>
      </c>
      <c r="F657" s="336">
        <v>7050948</v>
      </c>
    </row>
    <row r="658" spans="1:6" s="48" customFormat="1" ht="15" x14ac:dyDescent="0.25">
      <c r="A658" s="251" t="s">
        <v>243</v>
      </c>
      <c r="B658" s="329"/>
      <c r="C658" s="329"/>
      <c r="D658" s="329"/>
      <c r="E658" s="329"/>
      <c r="F658" s="337"/>
    </row>
    <row r="659" spans="1:6" s="48" customFormat="1" ht="15" x14ac:dyDescent="0.25">
      <c r="A659" s="251" t="s">
        <v>244</v>
      </c>
      <c r="B659" s="329"/>
      <c r="C659" s="329"/>
      <c r="D659" s="329"/>
      <c r="E659" s="329"/>
      <c r="F659" s="337"/>
    </row>
    <row r="660" spans="1:6" s="48" customFormat="1" ht="15" x14ac:dyDescent="0.25">
      <c r="A660" s="251" t="s">
        <v>245</v>
      </c>
      <c r="B660" s="329"/>
      <c r="C660" s="329"/>
      <c r="D660" s="329"/>
      <c r="E660" s="329"/>
      <c r="F660" s="337"/>
    </row>
    <row r="661" spans="1:6" s="48" customFormat="1" ht="15" x14ac:dyDescent="0.25">
      <c r="A661" s="251" t="s">
        <v>246</v>
      </c>
      <c r="B661" s="329"/>
      <c r="C661" s="329"/>
      <c r="D661" s="329"/>
      <c r="E661" s="329"/>
      <c r="F661" s="337"/>
    </row>
    <row r="662" spans="1:6" s="48" customFormat="1" ht="15" x14ac:dyDescent="0.25">
      <c r="A662" s="251" t="s">
        <v>247</v>
      </c>
      <c r="B662" s="329"/>
      <c r="C662" s="329"/>
      <c r="D662" s="329"/>
      <c r="E662" s="329"/>
      <c r="F662" s="337"/>
    </row>
    <row r="663" spans="1:6" s="48" customFormat="1" ht="15" x14ac:dyDescent="0.25">
      <c r="A663" s="251" t="s">
        <v>248</v>
      </c>
      <c r="B663" s="329"/>
      <c r="C663" s="329"/>
      <c r="D663" s="329"/>
      <c r="E663" s="329"/>
      <c r="F663" s="337"/>
    </row>
    <row r="664" spans="1:6" s="48" customFormat="1" ht="15" x14ac:dyDescent="0.25">
      <c r="A664" s="252" t="s">
        <v>249</v>
      </c>
      <c r="B664" s="330"/>
      <c r="C664" s="330"/>
      <c r="D664" s="330"/>
      <c r="E664" s="330"/>
      <c r="F664" s="338"/>
    </row>
    <row r="665" spans="1:6" s="48" customFormat="1" ht="15" x14ac:dyDescent="0.25">
      <c r="A665" s="253" t="s">
        <v>250</v>
      </c>
      <c r="B665" s="243">
        <v>105</v>
      </c>
      <c r="C665" s="243">
        <v>104</v>
      </c>
      <c r="D665" s="243">
        <v>0</v>
      </c>
      <c r="E665" s="243">
        <v>9455</v>
      </c>
      <c r="F665" s="255">
        <v>1923012</v>
      </c>
    </row>
    <row r="666" spans="1:6" s="48" customFormat="1" ht="15" x14ac:dyDescent="0.25">
      <c r="A666" s="250" t="s">
        <v>251</v>
      </c>
      <c r="B666" s="328">
        <v>79</v>
      </c>
      <c r="C666" s="328">
        <v>39</v>
      </c>
      <c r="D666" s="328">
        <v>0</v>
      </c>
      <c r="E666" s="328">
        <v>11812</v>
      </c>
      <c r="F666" s="336">
        <v>2296608</v>
      </c>
    </row>
    <row r="667" spans="1:6" s="48" customFormat="1" ht="15" x14ac:dyDescent="0.25">
      <c r="A667" s="251" t="s">
        <v>252</v>
      </c>
      <c r="B667" s="329"/>
      <c r="C667" s="329"/>
      <c r="D667" s="329"/>
      <c r="E667" s="329"/>
      <c r="F667" s="337"/>
    </row>
    <row r="668" spans="1:6" s="48" customFormat="1" ht="15" x14ac:dyDescent="0.25">
      <c r="A668" s="252" t="s">
        <v>253</v>
      </c>
      <c r="B668" s="330"/>
      <c r="C668" s="330"/>
      <c r="D668" s="330"/>
      <c r="E668" s="330"/>
      <c r="F668" s="338"/>
    </row>
    <row r="669" spans="1:6" s="48" customFormat="1" ht="15" x14ac:dyDescent="0.25">
      <c r="A669" s="250" t="s">
        <v>254</v>
      </c>
      <c r="B669" s="328">
        <v>79</v>
      </c>
      <c r="C669" s="328">
        <v>39</v>
      </c>
      <c r="D669" s="328">
        <v>0</v>
      </c>
      <c r="E669" s="328">
        <v>11812</v>
      </c>
      <c r="F669" s="336">
        <v>2296608</v>
      </c>
    </row>
    <row r="670" spans="1:6" s="48" customFormat="1" ht="15" x14ac:dyDescent="0.25">
      <c r="A670" s="252" t="s">
        <v>255</v>
      </c>
      <c r="B670" s="330"/>
      <c r="C670" s="330"/>
      <c r="D670" s="330"/>
      <c r="E670" s="330"/>
      <c r="F670" s="338"/>
    </row>
    <row r="671" spans="1:6" s="48" customFormat="1" ht="15" x14ac:dyDescent="0.25">
      <c r="A671" s="253" t="s">
        <v>256</v>
      </c>
      <c r="B671" s="243">
        <v>40</v>
      </c>
      <c r="C671" s="243">
        <v>0</v>
      </c>
      <c r="D671" s="243">
        <v>0</v>
      </c>
      <c r="E671" s="243">
        <v>5837</v>
      </c>
      <c r="F671" s="255">
        <v>1174668</v>
      </c>
    </row>
    <row r="672" spans="1:6" s="48" customFormat="1" ht="15" x14ac:dyDescent="0.25">
      <c r="A672" s="253" t="s">
        <v>257</v>
      </c>
      <c r="B672" s="243">
        <v>40</v>
      </c>
      <c r="C672" s="243">
        <v>0</v>
      </c>
      <c r="D672" s="243">
        <v>0</v>
      </c>
      <c r="E672" s="243">
        <v>5858</v>
      </c>
      <c r="F672" s="255">
        <v>1191600</v>
      </c>
    </row>
    <row r="673" spans="1:6" s="48" customFormat="1" ht="15" x14ac:dyDescent="0.25">
      <c r="A673" s="250" t="s">
        <v>258</v>
      </c>
      <c r="B673" s="328">
        <v>88</v>
      </c>
      <c r="C673" s="328">
        <v>86</v>
      </c>
      <c r="D673" s="328">
        <v>0</v>
      </c>
      <c r="E673" s="328">
        <v>12318</v>
      </c>
      <c r="F673" s="336">
        <v>2378004</v>
      </c>
    </row>
    <row r="674" spans="1:6" s="48" customFormat="1" ht="15" x14ac:dyDescent="0.25">
      <c r="A674" s="252" t="s">
        <v>259</v>
      </c>
      <c r="B674" s="330"/>
      <c r="C674" s="330"/>
      <c r="D674" s="330"/>
      <c r="E674" s="330"/>
      <c r="F674" s="338"/>
    </row>
    <row r="675" spans="1:6" s="48" customFormat="1" ht="15" x14ac:dyDescent="0.25">
      <c r="A675" s="253" t="s">
        <v>260</v>
      </c>
      <c r="B675" s="243">
        <v>124</v>
      </c>
      <c r="C675" s="243">
        <v>122</v>
      </c>
      <c r="D675" s="243">
        <v>0</v>
      </c>
      <c r="E675" s="243">
        <v>19042</v>
      </c>
      <c r="F675" s="255">
        <v>3452052</v>
      </c>
    </row>
    <row r="676" spans="1:6" s="48" customFormat="1" ht="15" x14ac:dyDescent="0.25">
      <c r="A676" s="250" t="s">
        <v>261</v>
      </c>
      <c r="B676" s="328">
        <v>122</v>
      </c>
      <c r="C676" s="328">
        <v>0</v>
      </c>
      <c r="D676" s="328">
        <v>0</v>
      </c>
      <c r="E676" s="328">
        <v>17551</v>
      </c>
      <c r="F676" s="336">
        <v>3457314</v>
      </c>
    </row>
    <row r="677" spans="1:6" s="48" customFormat="1" ht="15" x14ac:dyDescent="0.25">
      <c r="A677" s="251" t="s">
        <v>262</v>
      </c>
      <c r="B677" s="329"/>
      <c r="C677" s="329"/>
      <c r="D677" s="329"/>
      <c r="E677" s="329"/>
      <c r="F677" s="337"/>
    </row>
    <row r="678" spans="1:6" s="48" customFormat="1" ht="15" x14ac:dyDescent="0.25">
      <c r="A678" s="252" t="s">
        <v>263</v>
      </c>
      <c r="B678" s="330"/>
      <c r="C678" s="330"/>
      <c r="D678" s="330"/>
      <c r="E678" s="330"/>
      <c r="F678" s="338"/>
    </row>
    <row r="679" spans="1:6" s="48" customFormat="1" ht="15" x14ac:dyDescent="0.25">
      <c r="A679" s="253" t="s">
        <v>264</v>
      </c>
      <c r="B679" s="243">
        <v>189</v>
      </c>
      <c r="C679" s="243">
        <v>186</v>
      </c>
      <c r="D679" s="243">
        <v>0</v>
      </c>
      <c r="E679" s="243">
        <v>27157</v>
      </c>
      <c r="F679" s="255">
        <v>5487252</v>
      </c>
    </row>
    <row r="680" spans="1:6" s="48" customFormat="1" ht="15" x14ac:dyDescent="0.25">
      <c r="A680" s="253" t="s">
        <v>265</v>
      </c>
      <c r="B680" s="243">
        <v>132</v>
      </c>
      <c r="C680" s="243">
        <v>132</v>
      </c>
      <c r="D680" s="243">
        <v>0</v>
      </c>
      <c r="E680" s="243">
        <v>19484</v>
      </c>
      <c r="F680" s="255">
        <v>3963216</v>
      </c>
    </row>
    <row r="681" spans="1:6" s="48" customFormat="1" ht="15" x14ac:dyDescent="0.25">
      <c r="A681" s="250" t="s">
        <v>266</v>
      </c>
      <c r="B681" s="328">
        <v>643</v>
      </c>
      <c r="C681" s="328">
        <v>366</v>
      </c>
      <c r="D681" s="328">
        <v>0</v>
      </c>
      <c r="E681" s="328">
        <v>87907</v>
      </c>
      <c r="F681" s="336">
        <v>17480492</v>
      </c>
    </row>
    <row r="682" spans="1:6" s="48" customFormat="1" ht="15" x14ac:dyDescent="0.25">
      <c r="A682" s="251" t="s">
        <v>267</v>
      </c>
      <c r="B682" s="329"/>
      <c r="C682" s="329"/>
      <c r="D682" s="329"/>
      <c r="E682" s="329"/>
      <c r="F682" s="337"/>
    </row>
    <row r="683" spans="1:6" s="48" customFormat="1" ht="15" x14ac:dyDescent="0.25">
      <c r="A683" s="251" t="s">
        <v>268</v>
      </c>
      <c r="B683" s="329"/>
      <c r="C683" s="329"/>
      <c r="D683" s="329"/>
      <c r="E683" s="329"/>
      <c r="F683" s="337"/>
    </row>
    <row r="684" spans="1:6" s="48" customFormat="1" ht="15" x14ac:dyDescent="0.25">
      <c r="A684" s="251" t="s">
        <v>269</v>
      </c>
      <c r="B684" s="329"/>
      <c r="C684" s="329"/>
      <c r="D684" s="329"/>
      <c r="E684" s="329"/>
      <c r="F684" s="337"/>
    </row>
    <row r="685" spans="1:6" s="48" customFormat="1" ht="15" x14ac:dyDescent="0.25">
      <c r="A685" s="251" t="s">
        <v>270</v>
      </c>
      <c r="B685" s="329"/>
      <c r="C685" s="329"/>
      <c r="D685" s="329"/>
      <c r="E685" s="329"/>
      <c r="F685" s="337"/>
    </row>
    <row r="686" spans="1:6" s="48" customFormat="1" ht="15" x14ac:dyDescent="0.25">
      <c r="A686" s="251" t="s">
        <v>271</v>
      </c>
      <c r="B686" s="329"/>
      <c r="C686" s="329"/>
      <c r="D686" s="329"/>
      <c r="E686" s="329"/>
      <c r="F686" s="337"/>
    </row>
    <row r="687" spans="1:6" s="48" customFormat="1" ht="15" x14ac:dyDescent="0.25">
      <c r="A687" s="251" t="s">
        <v>272</v>
      </c>
      <c r="B687" s="329"/>
      <c r="C687" s="329"/>
      <c r="D687" s="329"/>
      <c r="E687" s="329"/>
      <c r="F687" s="337"/>
    </row>
    <row r="688" spans="1:6" s="48" customFormat="1" ht="15" x14ac:dyDescent="0.25">
      <c r="A688" s="251" t="s">
        <v>273</v>
      </c>
      <c r="B688" s="329"/>
      <c r="C688" s="329"/>
      <c r="D688" s="329"/>
      <c r="E688" s="329"/>
      <c r="F688" s="337"/>
    </row>
    <row r="689" spans="1:6" s="48" customFormat="1" ht="15" x14ac:dyDescent="0.25">
      <c r="A689" s="251" t="s">
        <v>274</v>
      </c>
      <c r="B689" s="329"/>
      <c r="C689" s="329"/>
      <c r="D689" s="329"/>
      <c r="E689" s="329"/>
      <c r="F689" s="337"/>
    </row>
    <row r="690" spans="1:6" s="48" customFormat="1" ht="15" x14ac:dyDescent="0.25">
      <c r="A690" s="251" t="s">
        <v>275</v>
      </c>
      <c r="B690" s="329"/>
      <c r="C690" s="329"/>
      <c r="D690" s="329"/>
      <c r="E690" s="329"/>
      <c r="F690" s="337"/>
    </row>
    <row r="691" spans="1:6" s="48" customFormat="1" ht="15" x14ac:dyDescent="0.25">
      <c r="A691" s="251" t="s">
        <v>276</v>
      </c>
      <c r="B691" s="329"/>
      <c r="C691" s="329"/>
      <c r="D691" s="329"/>
      <c r="E691" s="329"/>
      <c r="F691" s="337"/>
    </row>
    <row r="692" spans="1:6" s="48" customFormat="1" ht="15" x14ac:dyDescent="0.25">
      <c r="A692" s="251" t="s">
        <v>277</v>
      </c>
      <c r="B692" s="329"/>
      <c r="C692" s="329"/>
      <c r="D692" s="329"/>
      <c r="E692" s="329"/>
      <c r="F692" s="337"/>
    </row>
    <row r="693" spans="1:6" s="48" customFormat="1" ht="15" x14ac:dyDescent="0.25">
      <c r="A693" s="251" t="s">
        <v>278</v>
      </c>
      <c r="B693" s="329"/>
      <c r="C693" s="329"/>
      <c r="D693" s="329"/>
      <c r="E693" s="329"/>
      <c r="F693" s="337"/>
    </row>
    <row r="694" spans="1:6" s="48" customFormat="1" ht="15" x14ac:dyDescent="0.25">
      <c r="A694" s="251" t="s">
        <v>279</v>
      </c>
      <c r="B694" s="329"/>
      <c r="C694" s="329"/>
      <c r="D694" s="329"/>
      <c r="E694" s="329"/>
      <c r="F694" s="337"/>
    </row>
    <row r="695" spans="1:6" s="48" customFormat="1" ht="15" x14ac:dyDescent="0.25">
      <c r="A695" s="251" t="s">
        <v>280</v>
      </c>
      <c r="B695" s="329"/>
      <c r="C695" s="329"/>
      <c r="D695" s="329"/>
      <c r="E695" s="329"/>
      <c r="F695" s="337"/>
    </row>
    <row r="696" spans="1:6" s="48" customFormat="1" ht="15" x14ac:dyDescent="0.25">
      <c r="A696" s="252" t="s">
        <v>281</v>
      </c>
      <c r="B696" s="330"/>
      <c r="C696" s="330"/>
      <c r="D696" s="330"/>
      <c r="E696" s="330"/>
      <c r="F696" s="338"/>
    </row>
    <row r="697" spans="1:6" s="48" customFormat="1" ht="15" x14ac:dyDescent="0.25">
      <c r="A697" s="250" t="s">
        <v>282</v>
      </c>
      <c r="B697" s="328">
        <v>98</v>
      </c>
      <c r="C697" s="328">
        <v>0</v>
      </c>
      <c r="D697" s="328">
        <v>0</v>
      </c>
      <c r="E697" s="328">
        <v>12896</v>
      </c>
      <c r="F697" s="336">
        <v>2605068</v>
      </c>
    </row>
    <row r="698" spans="1:6" s="48" customFormat="1" ht="15" x14ac:dyDescent="0.25">
      <c r="A698" s="251" t="s">
        <v>283</v>
      </c>
      <c r="B698" s="329"/>
      <c r="C698" s="329"/>
      <c r="D698" s="329"/>
      <c r="E698" s="329"/>
      <c r="F698" s="337"/>
    </row>
    <row r="699" spans="1:6" s="48" customFormat="1" ht="15" x14ac:dyDescent="0.25">
      <c r="A699" s="251" t="s">
        <v>284</v>
      </c>
      <c r="B699" s="329"/>
      <c r="C699" s="329"/>
      <c r="D699" s="329"/>
      <c r="E699" s="329"/>
      <c r="F699" s="337"/>
    </row>
    <row r="700" spans="1:6" s="48" customFormat="1" ht="15" x14ac:dyDescent="0.25">
      <c r="A700" s="251" t="s">
        <v>285</v>
      </c>
      <c r="B700" s="329"/>
      <c r="C700" s="329"/>
      <c r="D700" s="329"/>
      <c r="E700" s="329"/>
      <c r="F700" s="337"/>
    </row>
    <row r="701" spans="1:6" s="48" customFormat="1" ht="15" x14ac:dyDescent="0.25">
      <c r="A701" s="251" t="s">
        <v>286</v>
      </c>
      <c r="B701" s="329"/>
      <c r="C701" s="329"/>
      <c r="D701" s="329"/>
      <c r="E701" s="329"/>
      <c r="F701" s="337"/>
    </row>
    <row r="702" spans="1:6" s="48" customFormat="1" ht="15" x14ac:dyDescent="0.25">
      <c r="A702" s="251" t="s">
        <v>287</v>
      </c>
      <c r="B702" s="329"/>
      <c r="C702" s="329"/>
      <c r="D702" s="329"/>
      <c r="E702" s="329"/>
      <c r="F702" s="337"/>
    </row>
    <row r="703" spans="1:6" s="48" customFormat="1" ht="15" x14ac:dyDescent="0.25">
      <c r="A703" s="251" t="s">
        <v>288</v>
      </c>
      <c r="B703" s="329"/>
      <c r="C703" s="329"/>
      <c r="D703" s="329"/>
      <c r="E703" s="329"/>
      <c r="F703" s="337"/>
    </row>
    <row r="704" spans="1:6" s="48" customFormat="1" ht="15" x14ac:dyDescent="0.25">
      <c r="A704" s="252" t="s">
        <v>289</v>
      </c>
      <c r="B704" s="330"/>
      <c r="C704" s="330"/>
      <c r="D704" s="330"/>
      <c r="E704" s="330"/>
      <c r="F704" s="338"/>
    </row>
    <row r="705" spans="1:6" s="48" customFormat="1" ht="15" x14ac:dyDescent="0.25">
      <c r="A705" s="250" t="s">
        <v>290</v>
      </c>
      <c r="B705" s="328">
        <v>146</v>
      </c>
      <c r="C705" s="328">
        <v>50</v>
      </c>
      <c r="D705" s="328">
        <v>0</v>
      </c>
      <c r="E705" s="328">
        <v>18660</v>
      </c>
      <c r="F705" s="336">
        <v>3787224</v>
      </c>
    </row>
    <row r="706" spans="1:6" s="48" customFormat="1" ht="15" x14ac:dyDescent="0.25">
      <c r="A706" s="251" t="s">
        <v>291</v>
      </c>
      <c r="B706" s="329"/>
      <c r="C706" s="329"/>
      <c r="D706" s="329"/>
      <c r="E706" s="329"/>
      <c r="F706" s="337"/>
    </row>
    <row r="707" spans="1:6" s="48" customFormat="1" ht="15" x14ac:dyDescent="0.25">
      <c r="A707" s="251" t="s">
        <v>292</v>
      </c>
      <c r="B707" s="329"/>
      <c r="C707" s="329"/>
      <c r="D707" s="329"/>
      <c r="E707" s="329"/>
      <c r="F707" s="337"/>
    </row>
    <row r="708" spans="1:6" s="48" customFormat="1" ht="15" x14ac:dyDescent="0.25">
      <c r="A708" s="251" t="s">
        <v>293</v>
      </c>
      <c r="B708" s="329"/>
      <c r="C708" s="329"/>
      <c r="D708" s="329"/>
      <c r="E708" s="329"/>
      <c r="F708" s="337"/>
    </row>
    <row r="709" spans="1:6" s="48" customFormat="1" ht="15" x14ac:dyDescent="0.25">
      <c r="A709" s="251" t="s">
        <v>294</v>
      </c>
      <c r="B709" s="329"/>
      <c r="C709" s="329"/>
      <c r="D709" s="329"/>
      <c r="E709" s="329"/>
      <c r="F709" s="337"/>
    </row>
    <row r="710" spans="1:6" s="48" customFormat="1" ht="15" x14ac:dyDescent="0.25">
      <c r="A710" s="252" t="s">
        <v>295</v>
      </c>
      <c r="B710" s="330"/>
      <c r="C710" s="330"/>
      <c r="D710" s="330"/>
      <c r="E710" s="330"/>
      <c r="F710" s="338"/>
    </row>
    <row r="711" spans="1:6" s="48" customFormat="1" ht="15" x14ac:dyDescent="0.25">
      <c r="A711" s="250" t="s">
        <v>296</v>
      </c>
      <c r="B711" s="328">
        <v>123</v>
      </c>
      <c r="C711" s="328">
        <v>26</v>
      </c>
      <c r="D711" s="328">
        <v>0</v>
      </c>
      <c r="E711" s="328">
        <v>17029</v>
      </c>
      <c r="F711" s="336">
        <v>3437832</v>
      </c>
    </row>
    <row r="712" spans="1:6" s="48" customFormat="1" ht="15" x14ac:dyDescent="0.25">
      <c r="A712" s="251" t="s">
        <v>297</v>
      </c>
      <c r="B712" s="329"/>
      <c r="C712" s="329"/>
      <c r="D712" s="329"/>
      <c r="E712" s="329"/>
      <c r="F712" s="337"/>
    </row>
    <row r="713" spans="1:6" s="48" customFormat="1" ht="15" x14ac:dyDescent="0.25">
      <c r="A713" s="251" t="s">
        <v>298</v>
      </c>
      <c r="B713" s="329"/>
      <c r="C713" s="329"/>
      <c r="D713" s="329"/>
      <c r="E713" s="329"/>
      <c r="F713" s="337"/>
    </row>
    <row r="714" spans="1:6" s="48" customFormat="1" ht="15" x14ac:dyDescent="0.25">
      <c r="A714" s="251" t="s">
        <v>299</v>
      </c>
      <c r="B714" s="329"/>
      <c r="C714" s="329"/>
      <c r="D714" s="329"/>
      <c r="E714" s="329"/>
      <c r="F714" s="337"/>
    </row>
    <row r="715" spans="1:6" s="48" customFormat="1" ht="15" x14ac:dyDescent="0.25">
      <c r="A715" s="251" t="s">
        <v>300</v>
      </c>
      <c r="B715" s="329"/>
      <c r="C715" s="329"/>
      <c r="D715" s="329"/>
      <c r="E715" s="329"/>
      <c r="F715" s="337"/>
    </row>
    <row r="716" spans="1:6" s="48" customFormat="1" ht="15" x14ac:dyDescent="0.25">
      <c r="A716" s="251" t="s">
        <v>301</v>
      </c>
      <c r="B716" s="329"/>
      <c r="C716" s="329"/>
      <c r="D716" s="329"/>
      <c r="E716" s="329"/>
      <c r="F716" s="337"/>
    </row>
    <row r="717" spans="1:6" s="48" customFormat="1" ht="15" x14ac:dyDescent="0.25">
      <c r="A717" s="251" t="s">
        <v>302</v>
      </c>
      <c r="B717" s="329"/>
      <c r="C717" s="329"/>
      <c r="D717" s="329"/>
      <c r="E717" s="329"/>
      <c r="F717" s="337"/>
    </row>
    <row r="718" spans="1:6" s="48" customFormat="1" ht="15" x14ac:dyDescent="0.25">
      <c r="A718" s="251" t="s">
        <v>303</v>
      </c>
      <c r="B718" s="329"/>
      <c r="C718" s="329"/>
      <c r="D718" s="329"/>
      <c r="E718" s="329"/>
      <c r="F718" s="337"/>
    </row>
    <row r="719" spans="1:6" s="48" customFormat="1" ht="15" x14ac:dyDescent="0.25">
      <c r="A719" s="251" t="s">
        <v>304</v>
      </c>
      <c r="B719" s="329"/>
      <c r="C719" s="329"/>
      <c r="D719" s="329"/>
      <c r="E719" s="329"/>
      <c r="F719" s="337"/>
    </row>
    <row r="720" spans="1:6" s="48" customFormat="1" ht="15" x14ac:dyDescent="0.25">
      <c r="A720" s="252" t="s">
        <v>305</v>
      </c>
      <c r="B720" s="330"/>
      <c r="C720" s="330"/>
      <c r="D720" s="330"/>
      <c r="E720" s="330"/>
      <c r="F720" s="338"/>
    </row>
    <row r="721" spans="1:6" s="48" customFormat="1" ht="15" x14ac:dyDescent="0.25">
      <c r="A721" s="250" t="s">
        <v>306</v>
      </c>
      <c r="B721" s="328">
        <v>74</v>
      </c>
      <c r="C721" s="328">
        <v>73</v>
      </c>
      <c r="D721" s="328">
        <v>0</v>
      </c>
      <c r="E721" s="328">
        <v>9723</v>
      </c>
      <c r="F721" s="336">
        <v>1960404</v>
      </c>
    </row>
    <row r="722" spans="1:6" s="48" customFormat="1" ht="15" x14ac:dyDescent="0.25">
      <c r="A722" s="251" t="s">
        <v>307</v>
      </c>
      <c r="B722" s="329"/>
      <c r="C722" s="329"/>
      <c r="D722" s="329"/>
      <c r="E722" s="329"/>
      <c r="F722" s="337"/>
    </row>
    <row r="723" spans="1:6" s="48" customFormat="1" ht="15" x14ac:dyDescent="0.25">
      <c r="A723" s="252" t="s">
        <v>308</v>
      </c>
      <c r="B723" s="330"/>
      <c r="C723" s="330"/>
      <c r="D723" s="330"/>
      <c r="E723" s="330"/>
      <c r="F723" s="338"/>
    </row>
    <row r="724" spans="1:6" s="48" customFormat="1" ht="15" x14ac:dyDescent="0.25">
      <c r="A724" s="250" t="s">
        <v>309</v>
      </c>
      <c r="B724" s="328">
        <v>678</v>
      </c>
      <c r="C724" s="328">
        <v>339</v>
      </c>
      <c r="D724" s="328">
        <v>0</v>
      </c>
      <c r="E724" s="328">
        <v>97549</v>
      </c>
      <c r="F724" s="336">
        <v>18822548</v>
      </c>
    </row>
    <row r="725" spans="1:6" s="48" customFormat="1" ht="15" x14ac:dyDescent="0.25">
      <c r="A725" s="251" t="s">
        <v>310</v>
      </c>
      <c r="B725" s="329"/>
      <c r="C725" s="329"/>
      <c r="D725" s="329"/>
      <c r="E725" s="329"/>
      <c r="F725" s="337"/>
    </row>
    <row r="726" spans="1:6" s="48" customFormat="1" ht="15" x14ac:dyDescent="0.25">
      <c r="A726" s="251" t="s">
        <v>311</v>
      </c>
      <c r="B726" s="329"/>
      <c r="C726" s="329"/>
      <c r="D726" s="329"/>
      <c r="E726" s="329"/>
      <c r="F726" s="337"/>
    </row>
    <row r="727" spans="1:6" s="48" customFormat="1" ht="15" x14ac:dyDescent="0.25">
      <c r="A727" s="251" t="s">
        <v>312</v>
      </c>
      <c r="B727" s="329"/>
      <c r="C727" s="329"/>
      <c r="D727" s="329"/>
      <c r="E727" s="329"/>
      <c r="F727" s="337"/>
    </row>
    <row r="728" spans="1:6" s="48" customFormat="1" ht="15" x14ac:dyDescent="0.25">
      <c r="A728" s="251" t="s">
        <v>313</v>
      </c>
      <c r="B728" s="329"/>
      <c r="C728" s="329"/>
      <c r="D728" s="329"/>
      <c r="E728" s="329"/>
      <c r="F728" s="337"/>
    </row>
    <row r="729" spans="1:6" s="48" customFormat="1" ht="15" x14ac:dyDescent="0.25">
      <c r="A729" s="251" t="s">
        <v>314</v>
      </c>
      <c r="B729" s="329"/>
      <c r="C729" s="329"/>
      <c r="D729" s="329"/>
      <c r="E729" s="329"/>
      <c r="F729" s="337"/>
    </row>
    <row r="730" spans="1:6" s="48" customFormat="1" ht="15" x14ac:dyDescent="0.25">
      <c r="A730" s="251" t="s">
        <v>315</v>
      </c>
      <c r="B730" s="329"/>
      <c r="C730" s="329"/>
      <c r="D730" s="329"/>
      <c r="E730" s="329"/>
      <c r="F730" s="337"/>
    </row>
    <row r="731" spans="1:6" s="48" customFormat="1" ht="15" x14ac:dyDescent="0.25">
      <c r="A731" s="251" t="s">
        <v>316</v>
      </c>
      <c r="B731" s="329"/>
      <c r="C731" s="329"/>
      <c r="D731" s="329"/>
      <c r="E731" s="329"/>
      <c r="F731" s="337"/>
    </row>
    <row r="732" spans="1:6" s="48" customFormat="1" ht="15" x14ac:dyDescent="0.25">
      <c r="A732" s="251" t="s">
        <v>317</v>
      </c>
      <c r="B732" s="329"/>
      <c r="C732" s="329"/>
      <c r="D732" s="329"/>
      <c r="E732" s="329"/>
      <c r="F732" s="337"/>
    </row>
    <row r="733" spans="1:6" s="48" customFormat="1" ht="15" x14ac:dyDescent="0.25">
      <c r="A733" s="251" t="s">
        <v>318</v>
      </c>
      <c r="B733" s="329"/>
      <c r="C733" s="329"/>
      <c r="D733" s="329"/>
      <c r="E733" s="329"/>
      <c r="F733" s="337"/>
    </row>
    <row r="734" spans="1:6" s="48" customFormat="1" ht="15" x14ac:dyDescent="0.25">
      <c r="A734" s="251" t="s">
        <v>319</v>
      </c>
      <c r="B734" s="329"/>
      <c r="C734" s="329"/>
      <c r="D734" s="329"/>
      <c r="E734" s="329"/>
      <c r="F734" s="337"/>
    </row>
    <row r="735" spans="1:6" s="48" customFormat="1" ht="15" x14ac:dyDescent="0.25">
      <c r="A735" s="251" t="s">
        <v>320</v>
      </c>
      <c r="B735" s="329"/>
      <c r="C735" s="329"/>
      <c r="D735" s="329"/>
      <c r="E735" s="329"/>
      <c r="F735" s="337"/>
    </row>
    <row r="736" spans="1:6" s="48" customFormat="1" ht="15" x14ac:dyDescent="0.25">
      <c r="A736" s="251" t="s">
        <v>321</v>
      </c>
      <c r="B736" s="329"/>
      <c r="C736" s="329"/>
      <c r="D736" s="329"/>
      <c r="E736" s="329"/>
      <c r="F736" s="337"/>
    </row>
    <row r="737" spans="1:6" s="48" customFormat="1" ht="15" x14ac:dyDescent="0.25">
      <c r="A737" s="251" t="s">
        <v>322</v>
      </c>
      <c r="B737" s="329"/>
      <c r="C737" s="329"/>
      <c r="D737" s="329"/>
      <c r="E737" s="329"/>
      <c r="F737" s="337"/>
    </row>
    <row r="738" spans="1:6" s="48" customFormat="1" ht="15" x14ac:dyDescent="0.25">
      <c r="A738" s="251" t="s">
        <v>323</v>
      </c>
      <c r="B738" s="329"/>
      <c r="C738" s="329"/>
      <c r="D738" s="329"/>
      <c r="E738" s="329"/>
      <c r="F738" s="337"/>
    </row>
    <row r="739" spans="1:6" s="48" customFormat="1" ht="15" x14ac:dyDescent="0.25">
      <c r="A739" s="251" t="s">
        <v>324</v>
      </c>
      <c r="B739" s="329"/>
      <c r="C739" s="329"/>
      <c r="D739" s="329"/>
      <c r="E739" s="329"/>
      <c r="F739" s="337"/>
    </row>
    <row r="740" spans="1:6" s="48" customFormat="1" ht="15" x14ac:dyDescent="0.25">
      <c r="A740" s="252" t="s">
        <v>325</v>
      </c>
      <c r="B740" s="330"/>
      <c r="C740" s="330"/>
      <c r="D740" s="330"/>
      <c r="E740" s="330"/>
      <c r="F740" s="338"/>
    </row>
    <row r="741" spans="1:6" s="48" customFormat="1" ht="15" x14ac:dyDescent="0.25">
      <c r="A741" s="250" t="s">
        <v>326</v>
      </c>
      <c r="B741" s="328">
        <v>660</v>
      </c>
      <c r="C741" s="328">
        <v>165</v>
      </c>
      <c r="D741" s="328">
        <v>0</v>
      </c>
      <c r="E741" s="328">
        <v>87171</v>
      </c>
      <c r="F741" s="336">
        <v>17519927</v>
      </c>
    </row>
    <row r="742" spans="1:6" s="48" customFormat="1" ht="15" x14ac:dyDescent="0.25">
      <c r="A742" s="251" t="s">
        <v>327</v>
      </c>
      <c r="B742" s="329"/>
      <c r="C742" s="329"/>
      <c r="D742" s="329"/>
      <c r="E742" s="329"/>
      <c r="F742" s="337"/>
    </row>
    <row r="743" spans="1:6" s="48" customFormat="1" ht="15" x14ac:dyDescent="0.25">
      <c r="A743" s="251" t="s">
        <v>328</v>
      </c>
      <c r="B743" s="329"/>
      <c r="C743" s="329"/>
      <c r="D743" s="329"/>
      <c r="E743" s="329"/>
      <c r="F743" s="337"/>
    </row>
    <row r="744" spans="1:6" s="48" customFormat="1" ht="15" x14ac:dyDescent="0.25">
      <c r="A744" s="251" t="s">
        <v>329</v>
      </c>
      <c r="B744" s="329"/>
      <c r="C744" s="329"/>
      <c r="D744" s="329"/>
      <c r="E744" s="329"/>
      <c r="F744" s="337"/>
    </row>
    <row r="745" spans="1:6" s="48" customFormat="1" ht="15" x14ac:dyDescent="0.25">
      <c r="A745" s="251" t="s">
        <v>330</v>
      </c>
      <c r="B745" s="329"/>
      <c r="C745" s="329"/>
      <c r="D745" s="329"/>
      <c r="E745" s="329"/>
      <c r="F745" s="337"/>
    </row>
    <row r="746" spans="1:6" s="48" customFormat="1" ht="15" x14ac:dyDescent="0.25">
      <c r="A746" s="251" t="s">
        <v>331</v>
      </c>
      <c r="B746" s="329"/>
      <c r="C746" s="329"/>
      <c r="D746" s="329"/>
      <c r="E746" s="329"/>
      <c r="F746" s="337"/>
    </row>
    <row r="747" spans="1:6" s="48" customFormat="1" ht="15" x14ac:dyDescent="0.25">
      <c r="A747" s="251" t="s">
        <v>332</v>
      </c>
      <c r="B747" s="329"/>
      <c r="C747" s="329"/>
      <c r="D747" s="329"/>
      <c r="E747" s="329"/>
      <c r="F747" s="337"/>
    </row>
    <row r="748" spans="1:6" s="48" customFormat="1" ht="15" x14ac:dyDescent="0.25">
      <c r="A748" s="251" t="s">
        <v>333</v>
      </c>
      <c r="B748" s="329"/>
      <c r="C748" s="329"/>
      <c r="D748" s="329"/>
      <c r="E748" s="329"/>
      <c r="F748" s="337"/>
    </row>
    <row r="749" spans="1:6" s="48" customFormat="1" ht="15" x14ac:dyDescent="0.25">
      <c r="A749" s="251" t="s">
        <v>334</v>
      </c>
      <c r="B749" s="329"/>
      <c r="C749" s="329"/>
      <c r="D749" s="329"/>
      <c r="E749" s="329"/>
      <c r="F749" s="337"/>
    </row>
    <row r="750" spans="1:6" s="48" customFormat="1" ht="15" x14ac:dyDescent="0.25">
      <c r="A750" s="251" t="s">
        <v>335</v>
      </c>
      <c r="B750" s="329"/>
      <c r="C750" s="329"/>
      <c r="D750" s="329"/>
      <c r="E750" s="329"/>
      <c r="F750" s="337"/>
    </row>
    <row r="751" spans="1:6" s="48" customFormat="1" ht="15" x14ac:dyDescent="0.25">
      <c r="A751" s="251" t="s">
        <v>336</v>
      </c>
      <c r="B751" s="329"/>
      <c r="C751" s="329"/>
      <c r="D751" s="329"/>
      <c r="E751" s="329"/>
      <c r="F751" s="337"/>
    </row>
    <row r="752" spans="1:6" s="48" customFormat="1" ht="15" x14ac:dyDescent="0.25">
      <c r="A752" s="251" t="s">
        <v>337</v>
      </c>
      <c r="B752" s="329"/>
      <c r="C752" s="329"/>
      <c r="D752" s="329"/>
      <c r="E752" s="329"/>
      <c r="F752" s="337"/>
    </row>
    <row r="753" spans="1:6" s="48" customFormat="1" ht="15" x14ac:dyDescent="0.25">
      <c r="A753" s="251" t="s">
        <v>338</v>
      </c>
      <c r="B753" s="329"/>
      <c r="C753" s="329"/>
      <c r="D753" s="329"/>
      <c r="E753" s="329"/>
      <c r="F753" s="337"/>
    </row>
    <row r="754" spans="1:6" s="48" customFormat="1" ht="15" x14ac:dyDescent="0.25">
      <c r="A754" s="251" t="s">
        <v>339</v>
      </c>
      <c r="B754" s="329"/>
      <c r="C754" s="329"/>
      <c r="D754" s="329"/>
      <c r="E754" s="329"/>
      <c r="F754" s="337"/>
    </row>
    <row r="755" spans="1:6" s="48" customFormat="1" ht="15" x14ac:dyDescent="0.25">
      <c r="A755" s="251" t="s">
        <v>340</v>
      </c>
      <c r="B755" s="329"/>
      <c r="C755" s="329"/>
      <c r="D755" s="329"/>
      <c r="E755" s="329"/>
      <c r="F755" s="337"/>
    </row>
    <row r="756" spans="1:6" s="48" customFormat="1" ht="15" x14ac:dyDescent="0.25">
      <c r="A756" s="251" t="s">
        <v>341</v>
      </c>
      <c r="B756" s="329"/>
      <c r="C756" s="329"/>
      <c r="D756" s="329"/>
      <c r="E756" s="329"/>
      <c r="F756" s="337"/>
    </row>
    <row r="757" spans="1:6" s="48" customFormat="1" ht="15" x14ac:dyDescent="0.25">
      <c r="A757" s="251" t="s">
        <v>342</v>
      </c>
      <c r="B757" s="329"/>
      <c r="C757" s="329"/>
      <c r="D757" s="329"/>
      <c r="E757" s="329"/>
      <c r="F757" s="337"/>
    </row>
    <row r="758" spans="1:6" s="48" customFormat="1" ht="15" x14ac:dyDescent="0.25">
      <c r="A758" s="251" t="s">
        <v>343</v>
      </c>
      <c r="B758" s="329"/>
      <c r="C758" s="329"/>
      <c r="D758" s="329"/>
      <c r="E758" s="329"/>
      <c r="F758" s="337"/>
    </row>
    <row r="759" spans="1:6" s="48" customFormat="1" ht="15" x14ac:dyDescent="0.25">
      <c r="A759" s="251" t="s">
        <v>344</v>
      </c>
      <c r="B759" s="329"/>
      <c r="C759" s="329"/>
      <c r="D759" s="329"/>
      <c r="E759" s="329"/>
      <c r="F759" s="337"/>
    </row>
    <row r="760" spans="1:6" s="48" customFormat="1" ht="15" x14ac:dyDescent="0.25">
      <c r="A760" s="251" t="s">
        <v>345</v>
      </c>
      <c r="B760" s="329"/>
      <c r="C760" s="329"/>
      <c r="D760" s="329"/>
      <c r="E760" s="329"/>
      <c r="F760" s="337"/>
    </row>
    <row r="761" spans="1:6" s="48" customFormat="1" ht="15" x14ac:dyDescent="0.25">
      <c r="A761" s="251" t="s">
        <v>346</v>
      </c>
      <c r="B761" s="329"/>
      <c r="C761" s="329"/>
      <c r="D761" s="329"/>
      <c r="E761" s="329"/>
      <c r="F761" s="337"/>
    </row>
    <row r="762" spans="1:6" s="48" customFormat="1" ht="15" x14ac:dyDescent="0.25">
      <c r="A762" s="251" t="s">
        <v>347</v>
      </c>
      <c r="B762" s="329"/>
      <c r="C762" s="329"/>
      <c r="D762" s="329"/>
      <c r="E762" s="329"/>
      <c r="F762" s="337"/>
    </row>
    <row r="763" spans="1:6" s="48" customFormat="1" ht="15" x14ac:dyDescent="0.25">
      <c r="A763" s="252" t="s">
        <v>348</v>
      </c>
      <c r="B763" s="330"/>
      <c r="C763" s="330"/>
      <c r="D763" s="330"/>
      <c r="E763" s="330"/>
      <c r="F763" s="338"/>
    </row>
    <row r="764" spans="1:6" s="48" customFormat="1" ht="15" x14ac:dyDescent="0.25">
      <c r="A764" s="250" t="s">
        <v>349</v>
      </c>
      <c r="B764" s="328">
        <v>106</v>
      </c>
      <c r="C764" s="328">
        <v>0</v>
      </c>
      <c r="D764" s="328">
        <v>0</v>
      </c>
      <c r="E764" s="328">
        <v>15204</v>
      </c>
      <c r="F764" s="336">
        <v>3092844</v>
      </c>
    </row>
    <row r="765" spans="1:6" s="48" customFormat="1" ht="15" x14ac:dyDescent="0.25">
      <c r="A765" s="252" t="s">
        <v>350</v>
      </c>
      <c r="B765" s="330"/>
      <c r="C765" s="330"/>
      <c r="D765" s="330"/>
      <c r="E765" s="330"/>
      <c r="F765" s="338"/>
    </row>
    <row r="766" spans="1:6" s="48" customFormat="1" ht="15" x14ac:dyDescent="0.25">
      <c r="A766" s="250" t="s">
        <v>351</v>
      </c>
      <c r="B766" s="328">
        <v>107</v>
      </c>
      <c r="C766" s="328">
        <v>0</v>
      </c>
      <c r="D766" s="328">
        <v>0</v>
      </c>
      <c r="E766" s="328">
        <v>15210</v>
      </c>
      <c r="F766" s="336">
        <v>3093324</v>
      </c>
    </row>
    <row r="767" spans="1:6" s="48" customFormat="1" ht="15" x14ac:dyDescent="0.25">
      <c r="A767" s="252" t="s">
        <v>352</v>
      </c>
      <c r="B767" s="330"/>
      <c r="C767" s="330"/>
      <c r="D767" s="330"/>
      <c r="E767" s="330"/>
      <c r="F767" s="338"/>
    </row>
    <row r="768" spans="1:6" s="48" customFormat="1" ht="15" x14ac:dyDescent="0.25">
      <c r="A768" s="250" t="s">
        <v>353</v>
      </c>
      <c r="B768" s="328">
        <v>696</v>
      </c>
      <c r="C768" s="328">
        <v>30</v>
      </c>
      <c r="D768" s="328">
        <v>0</v>
      </c>
      <c r="E768" s="328">
        <v>94171</v>
      </c>
      <c r="F768" s="336">
        <v>19131572</v>
      </c>
    </row>
    <row r="769" spans="1:6" s="48" customFormat="1" ht="15" x14ac:dyDescent="0.25">
      <c r="A769" s="251" t="s">
        <v>354</v>
      </c>
      <c r="B769" s="329"/>
      <c r="C769" s="329"/>
      <c r="D769" s="329"/>
      <c r="E769" s="329"/>
      <c r="F769" s="337"/>
    </row>
    <row r="770" spans="1:6" s="48" customFormat="1" ht="15" x14ac:dyDescent="0.25">
      <c r="A770" s="251" t="s">
        <v>355</v>
      </c>
      <c r="B770" s="329"/>
      <c r="C770" s="329"/>
      <c r="D770" s="329"/>
      <c r="E770" s="329"/>
      <c r="F770" s="337"/>
    </row>
    <row r="771" spans="1:6" s="48" customFormat="1" ht="15" x14ac:dyDescent="0.25">
      <c r="A771" s="251" t="s">
        <v>356</v>
      </c>
      <c r="B771" s="329"/>
      <c r="C771" s="329"/>
      <c r="D771" s="329"/>
      <c r="E771" s="329"/>
      <c r="F771" s="337"/>
    </row>
    <row r="772" spans="1:6" s="48" customFormat="1" ht="15" x14ac:dyDescent="0.25">
      <c r="A772" s="251" t="s">
        <v>357</v>
      </c>
      <c r="B772" s="329"/>
      <c r="C772" s="329"/>
      <c r="D772" s="329"/>
      <c r="E772" s="329"/>
      <c r="F772" s="337"/>
    </row>
    <row r="773" spans="1:6" s="48" customFormat="1" ht="15" x14ac:dyDescent="0.25">
      <c r="A773" s="251" t="s">
        <v>358</v>
      </c>
      <c r="B773" s="329"/>
      <c r="C773" s="329"/>
      <c r="D773" s="329"/>
      <c r="E773" s="329"/>
      <c r="F773" s="337"/>
    </row>
    <row r="774" spans="1:6" s="48" customFormat="1" ht="15" x14ac:dyDescent="0.25">
      <c r="A774" s="251" t="s">
        <v>359</v>
      </c>
      <c r="B774" s="329"/>
      <c r="C774" s="329"/>
      <c r="D774" s="329"/>
      <c r="E774" s="329"/>
      <c r="F774" s="337"/>
    </row>
    <row r="775" spans="1:6" s="48" customFormat="1" ht="15" x14ac:dyDescent="0.25">
      <c r="A775" s="251" t="s">
        <v>360</v>
      </c>
      <c r="B775" s="329"/>
      <c r="C775" s="329"/>
      <c r="D775" s="329"/>
      <c r="E775" s="329"/>
      <c r="F775" s="337"/>
    </row>
    <row r="776" spans="1:6" s="48" customFormat="1" ht="15" x14ac:dyDescent="0.25">
      <c r="A776" s="251" t="s">
        <v>361</v>
      </c>
      <c r="B776" s="329"/>
      <c r="C776" s="329"/>
      <c r="D776" s="329"/>
      <c r="E776" s="329"/>
      <c r="F776" s="337"/>
    </row>
    <row r="777" spans="1:6" s="48" customFormat="1" ht="15" x14ac:dyDescent="0.25">
      <c r="A777" s="251" t="s">
        <v>362</v>
      </c>
      <c r="B777" s="329"/>
      <c r="C777" s="329"/>
      <c r="D777" s="329"/>
      <c r="E777" s="329"/>
      <c r="F777" s="337"/>
    </row>
    <row r="778" spans="1:6" s="48" customFormat="1" ht="15" x14ac:dyDescent="0.25">
      <c r="A778" s="251" t="s">
        <v>363</v>
      </c>
      <c r="B778" s="329"/>
      <c r="C778" s="329"/>
      <c r="D778" s="329"/>
      <c r="E778" s="329"/>
      <c r="F778" s="337"/>
    </row>
    <row r="779" spans="1:6" s="48" customFormat="1" ht="15" x14ac:dyDescent="0.25">
      <c r="A779" s="251" t="s">
        <v>364</v>
      </c>
      <c r="B779" s="329"/>
      <c r="C779" s="329"/>
      <c r="D779" s="329"/>
      <c r="E779" s="329"/>
      <c r="F779" s="337"/>
    </row>
    <row r="780" spans="1:6" s="48" customFormat="1" ht="15" x14ac:dyDescent="0.25">
      <c r="A780" s="251" t="s">
        <v>365</v>
      </c>
      <c r="B780" s="329"/>
      <c r="C780" s="329"/>
      <c r="D780" s="329"/>
      <c r="E780" s="329"/>
      <c r="F780" s="337"/>
    </row>
    <row r="781" spans="1:6" s="48" customFormat="1" ht="15" x14ac:dyDescent="0.25">
      <c r="A781" s="251" t="s">
        <v>366</v>
      </c>
      <c r="B781" s="329"/>
      <c r="C781" s="329"/>
      <c r="D781" s="329"/>
      <c r="E781" s="329"/>
      <c r="F781" s="337"/>
    </row>
    <row r="782" spans="1:6" s="48" customFormat="1" ht="15" x14ac:dyDescent="0.25">
      <c r="A782" s="251" t="s">
        <v>367</v>
      </c>
      <c r="B782" s="329"/>
      <c r="C782" s="329"/>
      <c r="D782" s="329"/>
      <c r="E782" s="329"/>
      <c r="F782" s="337"/>
    </row>
    <row r="783" spans="1:6" s="48" customFormat="1" ht="15" x14ac:dyDescent="0.25">
      <c r="A783" s="251" t="s">
        <v>368</v>
      </c>
      <c r="B783" s="329"/>
      <c r="C783" s="329"/>
      <c r="D783" s="329"/>
      <c r="E783" s="329"/>
      <c r="F783" s="337"/>
    </row>
    <row r="784" spans="1:6" s="48" customFormat="1" ht="15" x14ac:dyDescent="0.25">
      <c r="A784" s="251" t="s">
        <v>369</v>
      </c>
      <c r="B784" s="329"/>
      <c r="C784" s="329"/>
      <c r="D784" s="329"/>
      <c r="E784" s="329"/>
      <c r="F784" s="337"/>
    </row>
    <row r="785" spans="1:6" s="48" customFormat="1" ht="15" x14ac:dyDescent="0.25">
      <c r="A785" s="251" t="s">
        <v>370</v>
      </c>
      <c r="B785" s="329"/>
      <c r="C785" s="329"/>
      <c r="D785" s="329"/>
      <c r="E785" s="329"/>
      <c r="F785" s="337"/>
    </row>
    <row r="786" spans="1:6" s="48" customFormat="1" ht="15" x14ac:dyDescent="0.25">
      <c r="A786" s="251" t="s">
        <v>371</v>
      </c>
      <c r="B786" s="329"/>
      <c r="C786" s="329"/>
      <c r="D786" s="329"/>
      <c r="E786" s="329"/>
      <c r="F786" s="337"/>
    </row>
    <row r="787" spans="1:6" s="48" customFormat="1" ht="15" x14ac:dyDescent="0.25">
      <c r="A787" s="251" t="s">
        <v>372</v>
      </c>
      <c r="B787" s="329"/>
      <c r="C787" s="329"/>
      <c r="D787" s="329"/>
      <c r="E787" s="329"/>
      <c r="F787" s="337"/>
    </row>
    <row r="788" spans="1:6" s="48" customFormat="1" ht="15" x14ac:dyDescent="0.25">
      <c r="A788" s="252" t="s">
        <v>373</v>
      </c>
      <c r="B788" s="330"/>
      <c r="C788" s="330"/>
      <c r="D788" s="330"/>
      <c r="E788" s="330"/>
      <c r="F788" s="338"/>
    </row>
    <row r="789" spans="1:6" s="48" customFormat="1" ht="15" x14ac:dyDescent="0.25">
      <c r="A789" s="250" t="s">
        <v>374</v>
      </c>
      <c r="B789" s="328">
        <v>63</v>
      </c>
      <c r="C789" s="328">
        <v>31</v>
      </c>
      <c r="D789" s="328">
        <v>0</v>
      </c>
      <c r="E789" s="328">
        <v>8233</v>
      </c>
      <c r="F789" s="336">
        <v>1599144</v>
      </c>
    </row>
    <row r="790" spans="1:6" s="48" customFormat="1" ht="15" x14ac:dyDescent="0.25">
      <c r="A790" s="252" t="s">
        <v>375</v>
      </c>
      <c r="B790" s="330"/>
      <c r="C790" s="330"/>
      <c r="D790" s="330"/>
      <c r="E790" s="330"/>
      <c r="F790" s="338"/>
    </row>
    <row r="791" spans="1:6" s="48" customFormat="1" ht="15" x14ac:dyDescent="0.25">
      <c r="A791" s="250" t="s">
        <v>376</v>
      </c>
      <c r="B791" s="328">
        <v>67</v>
      </c>
      <c r="C791" s="328">
        <v>0</v>
      </c>
      <c r="D791" s="328">
        <v>0</v>
      </c>
      <c r="E791" s="328">
        <v>8115</v>
      </c>
      <c r="F791" s="336">
        <v>1620132</v>
      </c>
    </row>
    <row r="792" spans="1:6" s="48" customFormat="1" ht="15" x14ac:dyDescent="0.25">
      <c r="A792" s="252" t="s">
        <v>377</v>
      </c>
      <c r="B792" s="330"/>
      <c r="C792" s="330"/>
      <c r="D792" s="330"/>
      <c r="E792" s="330"/>
      <c r="F792" s="338"/>
    </row>
    <row r="793" spans="1:6" s="48" customFormat="1" ht="15" x14ac:dyDescent="0.25">
      <c r="A793" s="250" t="s">
        <v>378</v>
      </c>
      <c r="B793" s="328">
        <v>72</v>
      </c>
      <c r="C793" s="328">
        <v>0</v>
      </c>
      <c r="D793" s="328">
        <v>0</v>
      </c>
      <c r="E793" s="328">
        <v>8901</v>
      </c>
      <c r="F793" s="336">
        <v>1644876</v>
      </c>
    </row>
    <row r="794" spans="1:6" s="48" customFormat="1" ht="15" x14ac:dyDescent="0.25">
      <c r="A794" s="252" t="s">
        <v>379</v>
      </c>
      <c r="B794" s="330"/>
      <c r="C794" s="330"/>
      <c r="D794" s="330"/>
      <c r="E794" s="330"/>
      <c r="F794" s="338"/>
    </row>
    <row r="795" spans="1:6" s="48" customFormat="1" ht="15" x14ac:dyDescent="0.25">
      <c r="A795" s="250" t="s">
        <v>380</v>
      </c>
      <c r="B795" s="328">
        <v>65</v>
      </c>
      <c r="C795" s="328">
        <v>0</v>
      </c>
      <c r="D795" s="328">
        <v>0</v>
      </c>
      <c r="E795" s="328">
        <v>8318</v>
      </c>
      <c r="F795" s="336">
        <v>1613184</v>
      </c>
    </row>
    <row r="796" spans="1:6" s="48" customFormat="1" ht="15" x14ac:dyDescent="0.25">
      <c r="A796" s="252" t="s">
        <v>381</v>
      </c>
      <c r="B796" s="330"/>
      <c r="C796" s="330"/>
      <c r="D796" s="330"/>
      <c r="E796" s="330"/>
      <c r="F796" s="338"/>
    </row>
    <row r="797" spans="1:6" s="48" customFormat="1" ht="15" x14ac:dyDescent="0.25">
      <c r="A797" s="250" t="s">
        <v>382</v>
      </c>
      <c r="B797" s="328">
        <v>69</v>
      </c>
      <c r="C797" s="328">
        <v>0</v>
      </c>
      <c r="D797" s="328">
        <v>0</v>
      </c>
      <c r="E797" s="328">
        <v>8404</v>
      </c>
      <c r="F797" s="336">
        <v>1633092</v>
      </c>
    </row>
    <row r="798" spans="1:6" s="48" customFormat="1" ht="15" x14ac:dyDescent="0.25">
      <c r="A798" s="252" t="s">
        <v>383</v>
      </c>
      <c r="B798" s="330"/>
      <c r="C798" s="330"/>
      <c r="D798" s="330"/>
      <c r="E798" s="330"/>
      <c r="F798" s="338"/>
    </row>
    <row r="799" spans="1:6" s="48" customFormat="1" ht="15" x14ac:dyDescent="0.25">
      <c r="A799" s="250" t="s">
        <v>384</v>
      </c>
      <c r="B799" s="328">
        <v>60</v>
      </c>
      <c r="C799" s="328">
        <v>0</v>
      </c>
      <c r="D799" s="328">
        <v>0</v>
      </c>
      <c r="E799" s="328">
        <v>7760</v>
      </c>
      <c r="F799" s="336">
        <v>1576206</v>
      </c>
    </row>
    <row r="800" spans="1:6" s="48" customFormat="1" ht="15" x14ac:dyDescent="0.25">
      <c r="A800" s="252" t="s">
        <v>385</v>
      </c>
      <c r="B800" s="330"/>
      <c r="C800" s="330"/>
      <c r="D800" s="330"/>
      <c r="E800" s="330"/>
      <c r="F800" s="338"/>
    </row>
    <row r="801" spans="1:6" s="48" customFormat="1" ht="15" x14ac:dyDescent="0.25">
      <c r="A801" s="250" t="s">
        <v>386</v>
      </c>
      <c r="B801" s="328">
        <v>62</v>
      </c>
      <c r="C801" s="328">
        <v>0</v>
      </c>
      <c r="D801" s="328">
        <v>0</v>
      </c>
      <c r="E801" s="328">
        <v>8167</v>
      </c>
      <c r="F801" s="336">
        <v>1584384</v>
      </c>
    </row>
    <row r="802" spans="1:6" s="48" customFormat="1" ht="15" x14ac:dyDescent="0.25">
      <c r="A802" s="252" t="s">
        <v>387</v>
      </c>
      <c r="B802" s="330"/>
      <c r="C802" s="330"/>
      <c r="D802" s="330"/>
      <c r="E802" s="330"/>
      <c r="F802" s="338"/>
    </row>
    <row r="803" spans="1:6" s="48" customFormat="1" ht="15" x14ac:dyDescent="0.25">
      <c r="A803" s="250" t="s">
        <v>388</v>
      </c>
      <c r="B803" s="328">
        <v>60</v>
      </c>
      <c r="C803" s="328">
        <v>0</v>
      </c>
      <c r="D803" s="328">
        <v>0</v>
      </c>
      <c r="E803" s="328">
        <v>7760</v>
      </c>
      <c r="F803" s="336">
        <v>1575750</v>
      </c>
    </row>
    <row r="804" spans="1:6" s="48" customFormat="1" ht="15" x14ac:dyDescent="0.25">
      <c r="A804" s="252" t="s">
        <v>389</v>
      </c>
      <c r="B804" s="330"/>
      <c r="C804" s="330"/>
      <c r="D804" s="330"/>
      <c r="E804" s="330"/>
      <c r="F804" s="338"/>
    </row>
    <row r="805" spans="1:6" s="48" customFormat="1" ht="15" x14ac:dyDescent="0.25">
      <c r="A805" s="250" t="s">
        <v>390</v>
      </c>
      <c r="B805" s="328">
        <v>62</v>
      </c>
      <c r="C805" s="328">
        <v>0</v>
      </c>
      <c r="D805" s="328">
        <v>0</v>
      </c>
      <c r="E805" s="328">
        <v>7836</v>
      </c>
      <c r="F805" s="336">
        <v>1593696</v>
      </c>
    </row>
    <row r="806" spans="1:6" s="48" customFormat="1" ht="15" x14ac:dyDescent="0.25">
      <c r="A806" s="252" t="s">
        <v>391</v>
      </c>
      <c r="B806" s="330"/>
      <c r="C806" s="330"/>
      <c r="D806" s="330"/>
      <c r="E806" s="330"/>
      <c r="F806" s="338"/>
    </row>
    <row r="807" spans="1:6" s="48" customFormat="1" ht="15" x14ac:dyDescent="0.25">
      <c r="A807" s="253" t="s">
        <v>392</v>
      </c>
      <c r="B807" s="243">
        <v>1</v>
      </c>
      <c r="C807" s="243">
        <v>1</v>
      </c>
      <c r="D807" s="243">
        <v>0</v>
      </c>
      <c r="E807" s="243">
        <v>4200</v>
      </c>
      <c r="F807" s="255">
        <v>905940</v>
      </c>
    </row>
    <row r="808" spans="1:6" s="48" customFormat="1" ht="15" x14ac:dyDescent="0.25">
      <c r="A808" s="253" t="s">
        <v>393</v>
      </c>
      <c r="B808" s="243">
        <v>1</v>
      </c>
      <c r="C808" s="243">
        <v>1</v>
      </c>
      <c r="D808" s="243">
        <v>0</v>
      </c>
      <c r="E808" s="243">
        <v>3577</v>
      </c>
      <c r="F808" s="255">
        <v>943692</v>
      </c>
    </row>
    <row r="809" spans="1:6" s="48" customFormat="1" ht="15" x14ac:dyDescent="0.25">
      <c r="A809" s="253" t="s">
        <v>394</v>
      </c>
      <c r="B809" s="243">
        <v>1</v>
      </c>
      <c r="C809" s="243">
        <v>1</v>
      </c>
      <c r="D809" s="243">
        <v>0</v>
      </c>
      <c r="E809" s="243">
        <v>2160</v>
      </c>
      <c r="F809" s="255">
        <v>510624</v>
      </c>
    </row>
    <row r="810" spans="1:6" s="48" customFormat="1" ht="15" x14ac:dyDescent="0.25">
      <c r="A810" s="253" t="s">
        <v>395</v>
      </c>
      <c r="B810" s="243">
        <v>1</v>
      </c>
      <c r="C810" s="243">
        <v>1</v>
      </c>
      <c r="D810" s="243">
        <v>0</v>
      </c>
      <c r="E810" s="243">
        <v>13100</v>
      </c>
      <c r="F810" s="255">
        <v>2175768</v>
      </c>
    </row>
    <row r="811" spans="1:6" s="48" customFormat="1" ht="15" x14ac:dyDescent="0.25">
      <c r="A811" s="250" t="s">
        <v>396</v>
      </c>
      <c r="B811" s="328">
        <v>286</v>
      </c>
      <c r="C811" s="328">
        <v>286</v>
      </c>
      <c r="D811" s="328">
        <v>0</v>
      </c>
      <c r="E811" s="328">
        <v>26773</v>
      </c>
      <c r="F811" s="336">
        <v>5507940</v>
      </c>
    </row>
    <row r="812" spans="1:6" s="48" customFormat="1" ht="15" x14ac:dyDescent="0.25">
      <c r="A812" s="251" t="s">
        <v>397</v>
      </c>
      <c r="B812" s="329"/>
      <c r="C812" s="329"/>
      <c r="D812" s="329"/>
      <c r="E812" s="329"/>
      <c r="F812" s="337"/>
    </row>
    <row r="813" spans="1:6" s="48" customFormat="1" ht="15" x14ac:dyDescent="0.25">
      <c r="A813" s="251" t="s">
        <v>398</v>
      </c>
      <c r="B813" s="329"/>
      <c r="C813" s="329"/>
      <c r="D813" s="329"/>
      <c r="E813" s="329"/>
      <c r="F813" s="337"/>
    </row>
    <row r="814" spans="1:6" s="48" customFormat="1" ht="15" x14ac:dyDescent="0.25">
      <c r="A814" s="251" t="s">
        <v>399</v>
      </c>
      <c r="B814" s="329"/>
      <c r="C814" s="329"/>
      <c r="D814" s="329"/>
      <c r="E814" s="329"/>
      <c r="F814" s="337"/>
    </row>
    <row r="815" spans="1:6" s="48" customFormat="1" ht="15" x14ac:dyDescent="0.25">
      <c r="A815" s="251" t="s">
        <v>400</v>
      </c>
      <c r="B815" s="329"/>
      <c r="C815" s="329"/>
      <c r="D815" s="329"/>
      <c r="E815" s="329"/>
      <c r="F815" s="337"/>
    </row>
    <row r="816" spans="1:6" s="48" customFormat="1" ht="15" x14ac:dyDescent="0.25">
      <c r="A816" s="252" t="s">
        <v>658</v>
      </c>
      <c r="B816" s="330"/>
      <c r="C816" s="330"/>
      <c r="D816" s="330"/>
      <c r="E816" s="330"/>
      <c r="F816" s="338"/>
    </row>
    <row r="817" spans="1:6" s="48" customFormat="1" ht="15" x14ac:dyDescent="0.25">
      <c r="A817" s="250" t="s">
        <v>401</v>
      </c>
      <c r="B817" s="328">
        <v>66</v>
      </c>
      <c r="C817" s="328">
        <v>0</v>
      </c>
      <c r="D817" s="328">
        <v>0</v>
      </c>
      <c r="E817" s="328">
        <v>10574</v>
      </c>
      <c r="F817" s="336">
        <v>2133444</v>
      </c>
    </row>
    <row r="818" spans="1:6" s="48" customFormat="1" ht="15" x14ac:dyDescent="0.25">
      <c r="A818" s="252" t="s">
        <v>402</v>
      </c>
      <c r="B818" s="330"/>
      <c r="C818" s="330"/>
      <c r="D818" s="330"/>
      <c r="E818" s="330"/>
      <c r="F818" s="338"/>
    </row>
    <row r="819" spans="1:6" s="48" customFormat="1" ht="15" x14ac:dyDescent="0.25">
      <c r="A819" s="253" t="s">
        <v>403</v>
      </c>
      <c r="B819" s="243">
        <v>31</v>
      </c>
      <c r="C819" s="243">
        <v>0</v>
      </c>
      <c r="D819" s="243">
        <v>0</v>
      </c>
      <c r="E819" s="243">
        <v>3876</v>
      </c>
      <c r="F819" s="255">
        <v>784920</v>
      </c>
    </row>
    <row r="820" spans="1:6" s="48" customFormat="1" ht="15" x14ac:dyDescent="0.25">
      <c r="A820" s="253" t="s">
        <v>404</v>
      </c>
      <c r="B820" s="243">
        <v>31</v>
      </c>
      <c r="C820" s="243">
        <v>0</v>
      </c>
      <c r="D820" s="243">
        <v>0</v>
      </c>
      <c r="E820" s="243">
        <v>3817</v>
      </c>
      <c r="F820" s="255">
        <v>770340</v>
      </c>
    </row>
    <row r="821" spans="1:6" s="48" customFormat="1" ht="15" x14ac:dyDescent="0.25">
      <c r="A821" s="253" t="s">
        <v>405</v>
      </c>
      <c r="B821" s="243">
        <v>30</v>
      </c>
      <c r="C821" s="243">
        <v>30</v>
      </c>
      <c r="D821" s="243">
        <v>0</v>
      </c>
      <c r="E821" s="243">
        <v>3780</v>
      </c>
      <c r="F821" s="255">
        <v>768960</v>
      </c>
    </row>
    <row r="822" spans="1:6" s="48" customFormat="1" ht="15" x14ac:dyDescent="0.25">
      <c r="A822" s="253" t="s">
        <v>406</v>
      </c>
      <c r="B822" s="243">
        <v>31</v>
      </c>
      <c r="C822" s="243">
        <v>31</v>
      </c>
      <c r="D822" s="243">
        <v>0</v>
      </c>
      <c r="E822" s="243">
        <v>3824</v>
      </c>
      <c r="F822" s="255">
        <v>776268</v>
      </c>
    </row>
    <row r="823" spans="1:6" s="48" customFormat="1" ht="15" x14ac:dyDescent="0.25">
      <c r="A823" s="253" t="s">
        <v>407</v>
      </c>
      <c r="B823" s="243">
        <v>31</v>
      </c>
      <c r="C823" s="243">
        <v>0</v>
      </c>
      <c r="D823" s="243">
        <v>0</v>
      </c>
      <c r="E823" s="243">
        <v>3827</v>
      </c>
      <c r="F823" s="255">
        <v>776772</v>
      </c>
    </row>
    <row r="824" spans="1:6" s="48" customFormat="1" ht="15" x14ac:dyDescent="0.25">
      <c r="A824" s="253" t="s">
        <v>408</v>
      </c>
      <c r="B824" s="243">
        <v>34</v>
      </c>
      <c r="C824" s="243">
        <v>0</v>
      </c>
      <c r="D824" s="243">
        <v>0</v>
      </c>
      <c r="E824" s="243">
        <v>4070</v>
      </c>
      <c r="F824" s="255">
        <v>810456</v>
      </c>
    </row>
    <row r="825" spans="1:6" s="48" customFormat="1" ht="15" x14ac:dyDescent="0.25">
      <c r="A825" s="253" t="s">
        <v>409</v>
      </c>
      <c r="B825" s="243">
        <v>61</v>
      </c>
      <c r="C825" s="243">
        <v>60</v>
      </c>
      <c r="D825" s="243">
        <v>0</v>
      </c>
      <c r="E825" s="243">
        <v>8796</v>
      </c>
      <c r="F825" s="255">
        <v>1781760</v>
      </c>
    </row>
    <row r="826" spans="1:6" s="48" customFormat="1" ht="15" x14ac:dyDescent="0.25">
      <c r="A826" s="253" t="s">
        <v>410</v>
      </c>
      <c r="B826" s="243">
        <v>61</v>
      </c>
      <c r="C826" s="243">
        <v>0</v>
      </c>
      <c r="D826" s="243">
        <v>0</v>
      </c>
      <c r="E826" s="243">
        <v>8808</v>
      </c>
      <c r="F826" s="255">
        <v>1783548</v>
      </c>
    </row>
    <row r="827" spans="1:6" s="48" customFormat="1" ht="15" x14ac:dyDescent="0.25">
      <c r="A827" s="253" t="s">
        <v>411</v>
      </c>
      <c r="B827" s="243">
        <v>61</v>
      </c>
      <c r="C827" s="243">
        <v>0</v>
      </c>
      <c r="D827" s="243">
        <v>0</v>
      </c>
      <c r="E827" s="243">
        <v>8871</v>
      </c>
      <c r="F827" s="255">
        <v>1781760</v>
      </c>
    </row>
    <row r="828" spans="1:6" s="48" customFormat="1" ht="15" x14ac:dyDescent="0.25">
      <c r="A828" s="253" t="s">
        <v>412</v>
      </c>
      <c r="B828" s="243">
        <v>60</v>
      </c>
      <c r="C828" s="243">
        <v>0</v>
      </c>
      <c r="D828" s="243">
        <v>0</v>
      </c>
      <c r="E828" s="243">
        <v>8760</v>
      </c>
      <c r="F828" s="255">
        <v>1781760</v>
      </c>
    </row>
    <row r="829" spans="1:6" s="48" customFormat="1" ht="15" x14ac:dyDescent="0.25">
      <c r="A829" s="253" t="s">
        <v>413</v>
      </c>
      <c r="B829" s="243">
        <v>30</v>
      </c>
      <c r="C829" s="243">
        <v>0</v>
      </c>
      <c r="D829" s="243">
        <v>0</v>
      </c>
      <c r="E829" s="243">
        <v>3780</v>
      </c>
      <c r="F829" s="255">
        <v>768960</v>
      </c>
    </row>
    <row r="830" spans="1:6" s="48" customFormat="1" ht="15" x14ac:dyDescent="0.25">
      <c r="A830" s="253" t="s">
        <v>414</v>
      </c>
      <c r="B830" s="243">
        <v>30</v>
      </c>
      <c r="C830" s="243">
        <v>0</v>
      </c>
      <c r="D830" s="243">
        <v>0</v>
      </c>
      <c r="E830" s="243">
        <v>3780</v>
      </c>
      <c r="F830" s="255">
        <v>768960</v>
      </c>
    </row>
    <row r="831" spans="1:6" s="48" customFormat="1" ht="15" x14ac:dyDescent="0.25">
      <c r="A831" s="253" t="s">
        <v>415</v>
      </c>
      <c r="B831" s="243">
        <v>30</v>
      </c>
      <c r="C831" s="243">
        <v>0</v>
      </c>
      <c r="D831" s="243">
        <v>0</v>
      </c>
      <c r="E831" s="243">
        <v>3780</v>
      </c>
      <c r="F831" s="255">
        <v>768960</v>
      </c>
    </row>
    <row r="832" spans="1:6" s="48" customFormat="1" ht="15" x14ac:dyDescent="0.25">
      <c r="A832" s="253" t="s">
        <v>416</v>
      </c>
      <c r="B832" s="243">
        <v>31</v>
      </c>
      <c r="C832" s="243">
        <v>31</v>
      </c>
      <c r="D832" s="243">
        <v>0</v>
      </c>
      <c r="E832" s="243">
        <v>5058</v>
      </c>
      <c r="F832" s="255">
        <v>918612</v>
      </c>
    </row>
    <row r="833" spans="1:6" s="48" customFormat="1" ht="15" x14ac:dyDescent="0.25">
      <c r="A833" s="253" t="s">
        <v>417</v>
      </c>
      <c r="B833" s="243">
        <v>32</v>
      </c>
      <c r="C833" s="243">
        <v>32</v>
      </c>
      <c r="D833" s="243">
        <v>0</v>
      </c>
      <c r="E833" s="243">
        <v>5093</v>
      </c>
      <c r="F833" s="255">
        <v>918780</v>
      </c>
    </row>
    <row r="834" spans="1:6" s="48" customFormat="1" ht="15" x14ac:dyDescent="0.25">
      <c r="A834" s="253" t="s">
        <v>418</v>
      </c>
      <c r="B834" s="243">
        <v>31</v>
      </c>
      <c r="C834" s="243">
        <v>31</v>
      </c>
      <c r="D834" s="243">
        <v>0</v>
      </c>
      <c r="E834" s="243">
        <v>5062</v>
      </c>
      <c r="F834" s="255">
        <v>919440</v>
      </c>
    </row>
    <row r="835" spans="1:6" s="48" customFormat="1" ht="15" x14ac:dyDescent="0.25">
      <c r="A835" s="253" t="s">
        <v>419</v>
      </c>
      <c r="B835" s="243">
        <v>1</v>
      </c>
      <c r="C835" s="243">
        <v>1</v>
      </c>
      <c r="D835" s="243">
        <v>0</v>
      </c>
      <c r="E835" s="243">
        <v>2169</v>
      </c>
      <c r="F835" s="255">
        <v>467856</v>
      </c>
    </row>
    <row r="836" spans="1:6" s="48" customFormat="1" ht="15" x14ac:dyDescent="0.25">
      <c r="A836" s="253" t="s">
        <v>420</v>
      </c>
      <c r="B836" s="243">
        <v>1</v>
      </c>
      <c r="C836" s="243">
        <v>1</v>
      </c>
      <c r="D836" s="243">
        <v>0</v>
      </c>
      <c r="E836" s="243">
        <v>20689</v>
      </c>
      <c r="F836" s="255">
        <v>5458176</v>
      </c>
    </row>
    <row r="837" spans="1:6" s="48" customFormat="1" ht="15" x14ac:dyDescent="0.25">
      <c r="A837" s="253" t="s">
        <v>421</v>
      </c>
      <c r="B837" s="243">
        <v>1</v>
      </c>
      <c r="C837" s="243">
        <v>1</v>
      </c>
      <c r="D837" s="243">
        <v>0</v>
      </c>
      <c r="E837" s="243">
        <v>2550</v>
      </c>
      <c r="F837" s="255">
        <v>672744</v>
      </c>
    </row>
    <row r="838" spans="1:6" s="48" customFormat="1" ht="15" x14ac:dyDescent="0.25">
      <c r="A838" s="253" t="s">
        <v>422</v>
      </c>
      <c r="B838" s="243">
        <v>1</v>
      </c>
      <c r="C838" s="243">
        <v>1</v>
      </c>
      <c r="D838" s="243">
        <v>0</v>
      </c>
      <c r="E838" s="243">
        <v>3254</v>
      </c>
      <c r="F838" s="255">
        <v>701892</v>
      </c>
    </row>
    <row r="839" spans="1:6" s="48" customFormat="1" ht="15" x14ac:dyDescent="0.25">
      <c r="A839" s="253" t="s">
        <v>423</v>
      </c>
      <c r="B839" s="243">
        <v>1</v>
      </c>
      <c r="C839" s="243">
        <v>1</v>
      </c>
      <c r="D839" s="243">
        <v>0</v>
      </c>
      <c r="E839" s="243">
        <v>19060</v>
      </c>
      <c r="F839" s="255">
        <v>5028420</v>
      </c>
    </row>
    <row r="840" spans="1:6" s="48" customFormat="1" ht="15" x14ac:dyDescent="0.25">
      <c r="A840" s="253" t="s">
        <v>424</v>
      </c>
      <c r="B840" s="243">
        <v>1</v>
      </c>
      <c r="C840" s="243">
        <v>1</v>
      </c>
      <c r="D840" s="243">
        <v>0</v>
      </c>
      <c r="E840" s="243">
        <v>22653</v>
      </c>
      <c r="F840" s="255">
        <v>5976324</v>
      </c>
    </row>
    <row r="841" spans="1:6" s="48" customFormat="1" ht="15" x14ac:dyDescent="0.25">
      <c r="A841" s="253" t="s">
        <v>425</v>
      </c>
      <c r="B841" s="243">
        <v>1</v>
      </c>
      <c r="C841" s="243">
        <v>1</v>
      </c>
      <c r="D841" s="243">
        <v>0</v>
      </c>
      <c r="E841" s="243">
        <v>5338</v>
      </c>
      <c r="F841" s="255">
        <v>1151412</v>
      </c>
    </row>
    <row r="842" spans="1:6" s="48" customFormat="1" ht="15" x14ac:dyDescent="0.25">
      <c r="A842" s="253" t="s">
        <v>426</v>
      </c>
      <c r="B842" s="243">
        <v>2</v>
      </c>
      <c r="C842" s="243">
        <v>0</v>
      </c>
      <c r="D842" s="243">
        <v>0</v>
      </c>
      <c r="E842" s="243">
        <v>3095</v>
      </c>
      <c r="F842" s="255">
        <v>667596</v>
      </c>
    </row>
    <row r="843" spans="1:6" s="48" customFormat="1" ht="15" x14ac:dyDescent="0.25">
      <c r="A843" s="253" t="s">
        <v>427</v>
      </c>
      <c r="B843" s="243">
        <v>1</v>
      </c>
      <c r="C843" s="243">
        <v>1</v>
      </c>
      <c r="D843" s="243">
        <v>0</v>
      </c>
      <c r="E843" s="243">
        <v>14620</v>
      </c>
      <c r="F843" s="255">
        <v>3857052</v>
      </c>
    </row>
    <row r="844" spans="1:6" s="48" customFormat="1" ht="15" x14ac:dyDescent="0.25">
      <c r="A844" s="253" t="s">
        <v>428</v>
      </c>
      <c r="B844" s="243">
        <v>103</v>
      </c>
      <c r="C844" s="243">
        <v>103</v>
      </c>
      <c r="D844" s="243">
        <v>0</v>
      </c>
      <c r="E844" s="243">
        <v>9377</v>
      </c>
      <c r="F844" s="255">
        <v>1888224</v>
      </c>
    </row>
    <row r="845" spans="1:6" s="48" customFormat="1" ht="15" x14ac:dyDescent="0.25">
      <c r="A845" s="250" t="s">
        <v>429</v>
      </c>
      <c r="B845" s="328">
        <v>454</v>
      </c>
      <c r="C845" s="328">
        <v>196</v>
      </c>
      <c r="D845" s="328">
        <v>0</v>
      </c>
      <c r="E845" s="328">
        <v>62054.7</v>
      </c>
      <c r="F845" s="336">
        <v>11797392</v>
      </c>
    </row>
    <row r="846" spans="1:6" s="48" customFormat="1" ht="15" x14ac:dyDescent="0.25">
      <c r="A846" s="251" t="s">
        <v>430</v>
      </c>
      <c r="B846" s="329"/>
      <c r="C846" s="329"/>
      <c r="D846" s="329"/>
      <c r="E846" s="329"/>
      <c r="F846" s="337"/>
    </row>
    <row r="847" spans="1:6" s="48" customFormat="1" ht="15" x14ac:dyDescent="0.25">
      <c r="A847" s="251" t="s">
        <v>431</v>
      </c>
      <c r="B847" s="329"/>
      <c r="C847" s="329"/>
      <c r="D847" s="329"/>
      <c r="E847" s="329"/>
      <c r="F847" s="337"/>
    </row>
    <row r="848" spans="1:6" s="48" customFormat="1" ht="15" x14ac:dyDescent="0.25">
      <c r="A848" s="251" t="s">
        <v>432</v>
      </c>
      <c r="B848" s="329"/>
      <c r="C848" s="329"/>
      <c r="D848" s="329"/>
      <c r="E848" s="329"/>
      <c r="F848" s="337"/>
    </row>
    <row r="849" spans="1:6" s="48" customFormat="1" ht="15" x14ac:dyDescent="0.25">
      <c r="A849" s="251" t="s">
        <v>433</v>
      </c>
      <c r="B849" s="329"/>
      <c r="C849" s="329"/>
      <c r="D849" s="329"/>
      <c r="E849" s="329"/>
      <c r="F849" s="337"/>
    </row>
    <row r="850" spans="1:6" s="48" customFormat="1" ht="15" x14ac:dyDescent="0.25">
      <c r="A850" s="251" t="s">
        <v>434</v>
      </c>
      <c r="B850" s="329"/>
      <c r="C850" s="329"/>
      <c r="D850" s="329"/>
      <c r="E850" s="329"/>
      <c r="F850" s="337"/>
    </row>
    <row r="851" spans="1:6" s="48" customFormat="1" ht="15" x14ac:dyDescent="0.25">
      <c r="A851" s="251" t="s">
        <v>435</v>
      </c>
      <c r="B851" s="329"/>
      <c r="C851" s="329"/>
      <c r="D851" s="329"/>
      <c r="E851" s="329"/>
      <c r="F851" s="337"/>
    </row>
    <row r="852" spans="1:6" s="48" customFormat="1" ht="15" x14ac:dyDescent="0.25">
      <c r="A852" s="251" t="s">
        <v>436</v>
      </c>
      <c r="B852" s="329"/>
      <c r="C852" s="329"/>
      <c r="D852" s="329"/>
      <c r="E852" s="329"/>
      <c r="F852" s="337"/>
    </row>
    <row r="853" spans="1:6" s="48" customFormat="1" ht="15" x14ac:dyDescent="0.25">
      <c r="A853" s="251" t="s">
        <v>437</v>
      </c>
      <c r="B853" s="329"/>
      <c r="C853" s="329"/>
      <c r="D853" s="329"/>
      <c r="E853" s="329"/>
      <c r="F853" s="337"/>
    </row>
    <row r="854" spans="1:6" s="48" customFormat="1" ht="15" x14ac:dyDescent="0.25">
      <c r="A854" s="251" t="s">
        <v>438</v>
      </c>
      <c r="B854" s="329"/>
      <c r="C854" s="329"/>
      <c r="D854" s="329"/>
      <c r="E854" s="329"/>
      <c r="F854" s="337"/>
    </row>
    <row r="855" spans="1:6" s="48" customFormat="1" ht="15" x14ac:dyDescent="0.25">
      <c r="A855" s="251" t="s">
        <v>439</v>
      </c>
      <c r="B855" s="329"/>
      <c r="C855" s="329"/>
      <c r="D855" s="329"/>
      <c r="E855" s="329"/>
      <c r="F855" s="337"/>
    </row>
    <row r="856" spans="1:6" s="48" customFormat="1" ht="15" x14ac:dyDescent="0.25">
      <c r="A856" s="251" t="s">
        <v>440</v>
      </c>
      <c r="B856" s="329"/>
      <c r="C856" s="329"/>
      <c r="D856" s="329"/>
      <c r="E856" s="329"/>
      <c r="F856" s="337"/>
    </row>
    <row r="857" spans="1:6" s="48" customFormat="1" ht="15" x14ac:dyDescent="0.25">
      <c r="A857" s="251" t="s">
        <v>441</v>
      </c>
      <c r="B857" s="329"/>
      <c r="C857" s="329"/>
      <c r="D857" s="329"/>
      <c r="E857" s="329"/>
      <c r="F857" s="337"/>
    </row>
    <row r="858" spans="1:6" s="48" customFormat="1" ht="15" x14ac:dyDescent="0.25">
      <c r="A858" s="251" t="s">
        <v>442</v>
      </c>
      <c r="B858" s="329"/>
      <c r="C858" s="329"/>
      <c r="D858" s="329"/>
      <c r="E858" s="329"/>
      <c r="F858" s="337"/>
    </row>
    <row r="859" spans="1:6" s="48" customFormat="1" ht="15" x14ac:dyDescent="0.25">
      <c r="A859" s="251" t="s">
        <v>443</v>
      </c>
      <c r="B859" s="329"/>
      <c r="C859" s="329"/>
      <c r="D859" s="329"/>
      <c r="E859" s="329"/>
      <c r="F859" s="337"/>
    </row>
    <row r="860" spans="1:6" s="48" customFormat="1" ht="15" x14ac:dyDescent="0.25">
      <c r="A860" s="251" t="s">
        <v>444</v>
      </c>
      <c r="B860" s="329"/>
      <c r="C860" s="329"/>
      <c r="D860" s="329"/>
      <c r="E860" s="329"/>
      <c r="F860" s="337"/>
    </row>
    <row r="861" spans="1:6" s="48" customFormat="1" ht="15" x14ac:dyDescent="0.25">
      <c r="A861" s="251" t="s">
        <v>445</v>
      </c>
      <c r="B861" s="329"/>
      <c r="C861" s="329"/>
      <c r="D861" s="329"/>
      <c r="E861" s="329"/>
      <c r="F861" s="337"/>
    </row>
    <row r="862" spans="1:6" s="48" customFormat="1" ht="15" x14ac:dyDescent="0.25">
      <c r="A862" s="252" t="s">
        <v>446</v>
      </c>
      <c r="B862" s="330"/>
      <c r="C862" s="330"/>
      <c r="D862" s="330"/>
      <c r="E862" s="330"/>
      <c r="F862" s="338"/>
    </row>
    <row r="863" spans="1:6" s="48" customFormat="1" ht="15" x14ac:dyDescent="0.25">
      <c r="A863" s="253" t="s">
        <v>447</v>
      </c>
      <c r="B863" s="243">
        <v>281</v>
      </c>
      <c r="C863" s="243">
        <v>281</v>
      </c>
      <c r="D863" s="243">
        <v>0</v>
      </c>
      <c r="E863" s="243">
        <v>23493</v>
      </c>
      <c r="F863" s="255">
        <v>4778796</v>
      </c>
    </row>
    <row r="864" spans="1:6" s="48" customFormat="1" ht="15" x14ac:dyDescent="0.25">
      <c r="A864" s="250" t="s">
        <v>448</v>
      </c>
      <c r="B864" s="328">
        <v>294</v>
      </c>
      <c r="C864" s="328">
        <v>291</v>
      </c>
      <c r="D864" s="328">
        <v>203.70999999999998</v>
      </c>
      <c r="E864" s="328">
        <v>76156</v>
      </c>
      <c r="F864" s="336">
        <v>14544312</v>
      </c>
    </row>
    <row r="865" spans="1:6" s="48" customFormat="1" ht="15" x14ac:dyDescent="0.25">
      <c r="A865" s="251" t="s">
        <v>449</v>
      </c>
      <c r="B865" s="329"/>
      <c r="C865" s="329"/>
      <c r="D865" s="329"/>
      <c r="E865" s="329"/>
      <c r="F865" s="337"/>
    </row>
    <row r="866" spans="1:6" s="48" customFormat="1" ht="15" x14ac:dyDescent="0.25">
      <c r="A866" s="251" t="s">
        <v>450</v>
      </c>
      <c r="B866" s="329"/>
      <c r="C866" s="329"/>
      <c r="D866" s="329"/>
      <c r="E866" s="329"/>
      <c r="F866" s="337"/>
    </row>
    <row r="867" spans="1:6" s="48" customFormat="1" ht="15" x14ac:dyDescent="0.25">
      <c r="A867" s="251" t="s">
        <v>451</v>
      </c>
      <c r="B867" s="329"/>
      <c r="C867" s="329"/>
      <c r="D867" s="329"/>
      <c r="E867" s="329"/>
      <c r="F867" s="337"/>
    </row>
    <row r="868" spans="1:6" s="48" customFormat="1" ht="15" x14ac:dyDescent="0.25">
      <c r="A868" s="251" t="s">
        <v>452</v>
      </c>
      <c r="B868" s="329"/>
      <c r="C868" s="329"/>
      <c r="D868" s="329"/>
      <c r="E868" s="329"/>
      <c r="F868" s="337"/>
    </row>
    <row r="869" spans="1:6" s="48" customFormat="1" ht="15" x14ac:dyDescent="0.25">
      <c r="A869" s="251" t="s">
        <v>453</v>
      </c>
      <c r="B869" s="329"/>
      <c r="C869" s="329"/>
      <c r="D869" s="329"/>
      <c r="E869" s="329"/>
      <c r="F869" s="337"/>
    </row>
    <row r="870" spans="1:6" s="48" customFormat="1" ht="15" x14ac:dyDescent="0.25">
      <c r="A870" s="251" t="s">
        <v>454</v>
      </c>
      <c r="B870" s="329"/>
      <c r="C870" s="329"/>
      <c r="D870" s="329"/>
      <c r="E870" s="329"/>
      <c r="F870" s="337"/>
    </row>
    <row r="871" spans="1:6" s="48" customFormat="1" ht="15" x14ac:dyDescent="0.25">
      <c r="A871" s="251" t="s">
        <v>455</v>
      </c>
      <c r="B871" s="329"/>
      <c r="C871" s="329"/>
      <c r="D871" s="329"/>
      <c r="E871" s="329"/>
      <c r="F871" s="337"/>
    </row>
    <row r="872" spans="1:6" s="48" customFormat="1" ht="15" x14ac:dyDescent="0.25">
      <c r="A872" s="251" t="s">
        <v>456</v>
      </c>
      <c r="B872" s="329"/>
      <c r="C872" s="329"/>
      <c r="D872" s="329"/>
      <c r="E872" s="329"/>
      <c r="F872" s="337"/>
    </row>
    <row r="873" spans="1:6" s="48" customFormat="1" ht="15" x14ac:dyDescent="0.25">
      <c r="A873" s="251" t="s">
        <v>457</v>
      </c>
      <c r="B873" s="329"/>
      <c r="C873" s="329"/>
      <c r="D873" s="329"/>
      <c r="E873" s="329"/>
      <c r="F873" s="337"/>
    </row>
    <row r="874" spans="1:6" s="48" customFormat="1" ht="15" x14ac:dyDescent="0.25">
      <c r="A874" s="251" t="s">
        <v>458</v>
      </c>
      <c r="B874" s="329"/>
      <c r="C874" s="329"/>
      <c r="D874" s="329"/>
      <c r="E874" s="329"/>
      <c r="F874" s="337"/>
    </row>
    <row r="875" spans="1:6" s="48" customFormat="1" ht="15" x14ac:dyDescent="0.25">
      <c r="A875" s="251" t="s">
        <v>459</v>
      </c>
      <c r="B875" s="329"/>
      <c r="C875" s="329"/>
      <c r="D875" s="329"/>
      <c r="E875" s="329"/>
      <c r="F875" s="337"/>
    </row>
    <row r="876" spans="1:6" s="48" customFormat="1" ht="15" x14ac:dyDescent="0.25">
      <c r="A876" s="251" t="s">
        <v>460</v>
      </c>
      <c r="B876" s="329"/>
      <c r="C876" s="329"/>
      <c r="D876" s="329"/>
      <c r="E876" s="329"/>
      <c r="F876" s="337"/>
    </row>
    <row r="877" spans="1:6" s="48" customFormat="1" ht="15" x14ac:dyDescent="0.25">
      <c r="A877" s="252" t="s">
        <v>461</v>
      </c>
      <c r="B877" s="330"/>
      <c r="C877" s="330"/>
      <c r="D877" s="330"/>
      <c r="E877" s="330"/>
      <c r="F877" s="338"/>
    </row>
    <row r="878" spans="1:6" s="48" customFormat="1" ht="15" x14ac:dyDescent="0.25">
      <c r="A878" s="250" t="s">
        <v>462</v>
      </c>
      <c r="B878" s="328">
        <v>406</v>
      </c>
      <c r="C878" s="328">
        <v>339</v>
      </c>
      <c r="D878" s="328">
        <v>0</v>
      </c>
      <c r="E878" s="328">
        <v>67517</v>
      </c>
      <c r="F878" s="336">
        <v>13420932</v>
      </c>
    </row>
    <row r="879" spans="1:6" s="48" customFormat="1" ht="15" x14ac:dyDescent="0.25">
      <c r="A879" s="251" t="s">
        <v>463</v>
      </c>
      <c r="B879" s="329"/>
      <c r="C879" s="329"/>
      <c r="D879" s="329"/>
      <c r="E879" s="329"/>
      <c r="F879" s="337"/>
    </row>
    <row r="880" spans="1:6" s="48" customFormat="1" ht="15" x14ac:dyDescent="0.25">
      <c r="A880" s="251" t="s">
        <v>464</v>
      </c>
      <c r="B880" s="329"/>
      <c r="C880" s="329"/>
      <c r="D880" s="329"/>
      <c r="E880" s="329"/>
      <c r="F880" s="337"/>
    </row>
    <row r="881" spans="1:6" s="48" customFormat="1" ht="15" x14ac:dyDescent="0.25">
      <c r="A881" s="251" t="s">
        <v>465</v>
      </c>
      <c r="B881" s="329"/>
      <c r="C881" s="329"/>
      <c r="D881" s="329"/>
      <c r="E881" s="329"/>
      <c r="F881" s="337"/>
    </row>
    <row r="882" spans="1:6" s="48" customFormat="1" ht="15" x14ac:dyDescent="0.25">
      <c r="A882" s="251" t="s">
        <v>466</v>
      </c>
      <c r="B882" s="329"/>
      <c r="C882" s="329"/>
      <c r="D882" s="329"/>
      <c r="E882" s="329"/>
      <c r="F882" s="337"/>
    </row>
    <row r="883" spans="1:6" s="48" customFormat="1" ht="15" x14ac:dyDescent="0.25">
      <c r="A883" s="251" t="s">
        <v>467</v>
      </c>
      <c r="B883" s="329"/>
      <c r="C883" s="329"/>
      <c r="D883" s="329"/>
      <c r="E883" s="329"/>
      <c r="F883" s="337"/>
    </row>
    <row r="884" spans="1:6" s="48" customFormat="1" ht="15" x14ac:dyDescent="0.25">
      <c r="A884" s="251" t="s">
        <v>468</v>
      </c>
      <c r="B884" s="329"/>
      <c r="C884" s="329"/>
      <c r="D884" s="329"/>
      <c r="E884" s="329"/>
      <c r="F884" s="337"/>
    </row>
    <row r="885" spans="1:6" s="48" customFormat="1" ht="15" x14ac:dyDescent="0.25">
      <c r="A885" s="252" t="s">
        <v>469</v>
      </c>
      <c r="B885" s="330"/>
      <c r="C885" s="330"/>
      <c r="D885" s="330"/>
      <c r="E885" s="330"/>
      <c r="F885" s="338"/>
    </row>
    <row r="886" spans="1:6" s="48" customFormat="1" ht="15" x14ac:dyDescent="0.25">
      <c r="A886" s="250" t="s">
        <v>470</v>
      </c>
      <c r="B886" s="328">
        <v>72</v>
      </c>
      <c r="C886" s="328">
        <v>72</v>
      </c>
      <c r="D886" s="328">
        <v>0</v>
      </c>
      <c r="E886" s="328">
        <v>11620</v>
      </c>
      <c r="F886" s="336">
        <v>2388312</v>
      </c>
    </row>
    <row r="887" spans="1:6" s="48" customFormat="1" ht="15" x14ac:dyDescent="0.25">
      <c r="A887" s="251" t="s">
        <v>471</v>
      </c>
      <c r="B887" s="329"/>
      <c r="C887" s="329"/>
      <c r="D887" s="329"/>
      <c r="E887" s="329"/>
      <c r="F887" s="337"/>
    </row>
    <row r="888" spans="1:6" s="48" customFormat="1" ht="15" x14ac:dyDescent="0.25">
      <c r="A888" s="251" t="s">
        <v>472</v>
      </c>
      <c r="B888" s="329"/>
      <c r="C888" s="329"/>
      <c r="D888" s="329"/>
      <c r="E888" s="329"/>
      <c r="F888" s="337"/>
    </row>
    <row r="889" spans="1:6" s="48" customFormat="1" ht="15" x14ac:dyDescent="0.25">
      <c r="A889" s="251" t="s">
        <v>473</v>
      </c>
      <c r="B889" s="329"/>
      <c r="C889" s="329"/>
      <c r="D889" s="329"/>
      <c r="E889" s="329"/>
      <c r="F889" s="337"/>
    </row>
    <row r="890" spans="1:6" s="48" customFormat="1" ht="15" x14ac:dyDescent="0.25">
      <c r="A890" s="251" t="s">
        <v>474</v>
      </c>
      <c r="B890" s="329"/>
      <c r="C890" s="329"/>
      <c r="D890" s="329"/>
      <c r="E890" s="329"/>
      <c r="F890" s="337"/>
    </row>
    <row r="891" spans="1:6" s="48" customFormat="1" ht="15" x14ac:dyDescent="0.25">
      <c r="A891" s="251" t="s">
        <v>475</v>
      </c>
      <c r="B891" s="329"/>
      <c r="C891" s="329"/>
      <c r="D891" s="329"/>
      <c r="E891" s="329"/>
      <c r="F891" s="337"/>
    </row>
    <row r="892" spans="1:6" s="48" customFormat="1" ht="15" x14ac:dyDescent="0.25">
      <c r="A892" s="251" t="s">
        <v>476</v>
      </c>
      <c r="B892" s="329"/>
      <c r="C892" s="329"/>
      <c r="D892" s="329"/>
      <c r="E892" s="329"/>
      <c r="F892" s="337"/>
    </row>
    <row r="893" spans="1:6" s="48" customFormat="1" ht="15" x14ac:dyDescent="0.25">
      <c r="A893" s="251" t="s">
        <v>477</v>
      </c>
      <c r="B893" s="329"/>
      <c r="C893" s="329"/>
      <c r="D893" s="329"/>
      <c r="E893" s="329"/>
      <c r="F893" s="337"/>
    </row>
    <row r="894" spans="1:6" s="48" customFormat="1" ht="15" x14ac:dyDescent="0.25">
      <c r="A894" s="252" t="s">
        <v>478</v>
      </c>
      <c r="B894" s="330"/>
      <c r="C894" s="330"/>
      <c r="D894" s="330"/>
      <c r="E894" s="330"/>
      <c r="F894" s="338"/>
    </row>
    <row r="895" spans="1:6" s="48" customFormat="1" ht="15" x14ac:dyDescent="0.25">
      <c r="A895" s="250" t="s">
        <v>479</v>
      </c>
      <c r="B895" s="328">
        <v>133</v>
      </c>
      <c r="C895" s="328">
        <v>5</v>
      </c>
      <c r="D895" s="328">
        <v>0</v>
      </c>
      <c r="E895" s="328">
        <v>19211</v>
      </c>
      <c r="F895" s="336">
        <v>3921492</v>
      </c>
    </row>
    <row r="896" spans="1:6" s="48" customFormat="1" ht="15" x14ac:dyDescent="0.25">
      <c r="A896" s="251" t="s">
        <v>480</v>
      </c>
      <c r="B896" s="329"/>
      <c r="C896" s="329"/>
      <c r="D896" s="329"/>
      <c r="E896" s="329"/>
      <c r="F896" s="337"/>
    </row>
    <row r="897" spans="1:6" s="48" customFormat="1" ht="15" x14ac:dyDescent="0.25">
      <c r="A897" s="252" t="s">
        <v>481</v>
      </c>
      <c r="B897" s="330"/>
      <c r="C897" s="330"/>
      <c r="D897" s="330"/>
      <c r="E897" s="330"/>
      <c r="F897" s="338"/>
    </row>
    <row r="898" spans="1:6" s="48" customFormat="1" ht="15" x14ac:dyDescent="0.25">
      <c r="A898" s="253" t="s">
        <v>482</v>
      </c>
      <c r="B898" s="243">
        <v>47</v>
      </c>
      <c r="C898" s="243">
        <v>45</v>
      </c>
      <c r="D898" s="243">
        <v>0</v>
      </c>
      <c r="E898" s="243">
        <v>6779</v>
      </c>
      <c r="F898" s="255">
        <v>1365924</v>
      </c>
    </row>
    <row r="899" spans="1:6" s="48" customFormat="1" ht="15" x14ac:dyDescent="0.25">
      <c r="A899" s="253" t="s">
        <v>483</v>
      </c>
      <c r="B899" s="243">
        <v>3</v>
      </c>
      <c r="C899" s="243">
        <v>3</v>
      </c>
      <c r="D899" s="243">
        <v>0</v>
      </c>
      <c r="E899" s="243">
        <v>648</v>
      </c>
      <c r="F899" s="255">
        <v>139776</v>
      </c>
    </row>
    <row r="900" spans="1:6" s="48" customFormat="1" ht="15" x14ac:dyDescent="0.25">
      <c r="A900" s="253" t="s">
        <v>484</v>
      </c>
      <c r="B900" s="243">
        <v>56</v>
      </c>
      <c r="C900" s="243">
        <v>54</v>
      </c>
      <c r="D900" s="243">
        <v>0</v>
      </c>
      <c r="E900" s="243">
        <v>7463</v>
      </c>
      <c r="F900" s="255">
        <v>1499676</v>
      </c>
    </row>
    <row r="901" spans="1:6" s="48" customFormat="1" ht="15" x14ac:dyDescent="0.25">
      <c r="A901" s="253" t="s">
        <v>485</v>
      </c>
      <c r="B901" s="243">
        <v>2</v>
      </c>
      <c r="C901" s="243">
        <v>2</v>
      </c>
      <c r="D901" s="243">
        <v>0</v>
      </c>
      <c r="E901" s="243">
        <v>872</v>
      </c>
      <c r="F901" s="255">
        <v>144936</v>
      </c>
    </row>
    <row r="902" spans="1:6" s="48" customFormat="1" ht="15" x14ac:dyDescent="0.25">
      <c r="A902" s="253" t="s">
        <v>486</v>
      </c>
      <c r="B902" s="243">
        <v>60</v>
      </c>
      <c r="C902" s="243">
        <v>58</v>
      </c>
      <c r="D902" s="243">
        <v>0</v>
      </c>
      <c r="E902" s="243">
        <v>8017</v>
      </c>
      <c r="F902" s="255">
        <v>1593288</v>
      </c>
    </row>
    <row r="903" spans="1:6" s="48" customFormat="1" ht="15" x14ac:dyDescent="0.25">
      <c r="A903" s="253" t="s">
        <v>487</v>
      </c>
      <c r="B903" s="243">
        <v>58</v>
      </c>
      <c r="C903" s="243">
        <v>55</v>
      </c>
      <c r="D903" s="243">
        <v>0</v>
      </c>
      <c r="E903" s="243">
        <v>8313</v>
      </c>
      <c r="F903" s="255">
        <v>1652070</v>
      </c>
    </row>
    <row r="904" spans="1:6" s="48" customFormat="1" ht="15" x14ac:dyDescent="0.25">
      <c r="A904" s="253" t="s">
        <v>488</v>
      </c>
      <c r="B904" s="243">
        <v>58</v>
      </c>
      <c r="C904" s="243">
        <v>57</v>
      </c>
      <c r="D904" s="243">
        <v>0</v>
      </c>
      <c r="E904" s="243">
        <v>8058</v>
      </c>
      <c r="F904" s="255">
        <v>1607988</v>
      </c>
    </row>
    <row r="905" spans="1:6" s="48" customFormat="1" ht="15" x14ac:dyDescent="0.25">
      <c r="A905" s="253" t="s">
        <v>489</v>
      </c>
      <c r="B905" s="243">
        <v>54</v>
      </c>
      <c r="C905" s="243">
        <v>54</v>
      </c>
      <c r="D905" s="243">
        <v>0</v>
      </c>
      <c r="E905" s="243">
        <v>7326</v>
      </c>
      <c r="F905" s="255">
        <v>1490184</v>
      </c>
    </row>
    <row r="906" spans="1:6" s="48" customFormat="1" ht="15" x14ac:dyDescent="0.25">
      <c r="A906" s="253" t="s">
        <v>490</v>
      </c>
      <c r="B906" s="243">
        <v>2</v>
      </c>
      <c r="C906" s="243">
        <v>0</v>
      </c>
      <c r="D906" s="243">
        <v>0</v>
      </c>
      <c r="E906" s="243">
        <v>801</v>
      </c>
      <c r="F906" s="255">
        <v>172776</v>
      </c>
    </row>
    <row r="907" spans="1:6" s="48" customFormat="1" ht="15" x14ac:dyDescent="0.25">
      <c r="A907" s="253" t="s">
        <v>491</v>
      </c>
      <c r="B907" s="243">
        <v>46</v>
      </c>
      <c r="C907" s="243">
        <v>45</v>
      </c>
      <c r="D907" s="243">
        <v>0</v>
      </c>
      <c r="E907" s="243">
        <v>6740</v>
      </c>
      <c r="F907" s="255">
        <v>1365240</v>
      </c>
    </row>
    <row r="908" spans="1:6" s="48" customFormat="1" ht="15" x14ac:dyDescent="0.25">
      <c r="A908" s="253" t="s">
        <v>492</v>
      </c>
      <c r="B908" s="243">
        <v>1</v>
      </c>
      <c r="C908" s="243">
        <v>1</v>
      </c>
      <c r="D908" s="243">
        <v>0</v>
      </c>
      <c r="E908" s="243">
        <v>600</v>
      </c>
      <c r="F908" s="255">
        <v>129420</v>
      </c>
    </row>
    <row r="909" spans="1:6" s="48" customFormat="1" ht="15" x14ac:dyDescent="0.25">
      <c r="A909" s="250" t="s">
        <v>493</v>
      </c>
      <c r="B909" s="328">
        <v>92</v>
      </c>
      <c r="C909" s="328">
        <v>90</v>
      </c>
      <c r="D909" s="328">
        <v>0</v>
      </c>
      <c r="E909" s="328">
        <v>12377</v>
      </c>
      <c r="F909" s="336">
        <v>2498208</v>
      </c>
    </row>
    <row r="910" spans="1:6" s="48" customFormat="1" ht="15" x14ac:dyDescent="0.25">
      <c r="A910" s="252" t="s">
        <v>494</v>
      </c>
      <c r="B910" s="330"/>
      <c r="C910" s="330"/>
      <c r="D910" s="330"/>
      <c r="E910" s="330"/>
      <c r="F910" s="338"/>
    </row>
    <row r="911" spans="1:6" s="48" customFormat="1" ht="15" x14ac:dyDescent="0.25">
      <c r="A911" s="250" t="s">
        <v>495</v>
      </c>
      <c r="B911" s="328">
        <v>92</v>
      </c>
      <c r="C911" s="328">
        <v>92</v>
      </c>
      <c r="D911" s="328">
        <v>0</v>
      </c>
      <c r="E911" s="328">
        <v>12152</v>
      </c>
      <c r="F911" s="336">
        <v>2471700</v>
      </c>
    </row>
    <row r="912" spans="1:6" s="48" customFormat="1" ht="15" x14ac:dyDescent="0.25">
      <c r="A912" s="251" t="s">
        <v>496</v>
      </c>
      <c r="B912" s="329"/>
      <c r="C912" s="329"/>
      <c r="D912" s="329"/>
      <c r="E912" s="329"/>
      <c r="F912" s="337"/>
    </row>
    <row r="913" spans="1:6" s="48" customFormat="1" ht="15" x14ac:dyDescent="0.25">
      <c r="A913" s="251" t="s">
        <v>497</v>
      </c>
      <c r="B913" s="329"/>
      <c r="C913" s="329"/>
      <c r="D913" s="329"/>
      <c r="E913" s="329"/>
      <c r="F913" s="337"/>
    </row>
    <row r="914" spans="1:6" s="48" customFormat="1" ht="15" x14ac:dyDescent="0.25">
      <c r="A914" s="252" t="s">
        <v>498</v>
      </c>
      <c r="B914" s="330"/>
      <c r="C914" s="330"/>
      <c r="D914" s="330"/>
      <c r="E914" s="330"/>
      <c r="F914" s="338"/>
    </row>
    <row r="915" spans="1:6" s="48" customFormat="1" ht="15" x14ac:dyDescent="0.25">
      <c r="A915" s="253" t="s">
        <v>499</v>
      </c>
      <c r="B915" s="243">
        <v>41</v>
      </c>
      <c r="C915" s="243">
        <v>0</v>
      </c>
      <c r="D915" s="243">
        <v>0</v>
      </c>
      <c r="E915" s="243">
        <v>5476</v>
      </c>
      <c r="F915" s="255">
        <v>910056</v>
      </c>
    </row>
    <row r="916" spans="1:6" s="48" customFormat="1" ht="15" x14ac:dyDescent="0.25">
      <c r="A916" s="253" t="s">
        <v>500</v>
      </c>
      <c r="B916" s="243">
        <v>41</v>
      </c>
      <c r="C916" s="243">
        <v>41</v>
      </c>
      <c r="D916" s="243">
        <v>0</v>
      </c>
      <c r="E916" s="243">
        <v>5556</v>
      </c>
      <c r="F916" s="255">
        <v>904896</v>
      </c>
    </row>
    <row r="917" spans="1:6" s="48" customFormat="1" ht="15" x14ac:dyDescent="0.25">
      <c r="A917" s="253" t="s">
        <v>501</v>
      </c>
      <c r="B917" s="243">
        <v>123</v>
      </c>
      <c r="C917" s="243">
        <v>123</v>
      </c>
      <c r="D917" s="243">
        <v>0</v>
      </c>
      <c r="E917" s="243">
        <v>24128</v>
      </c>
      <c r="F917" s="255">
        <v>4257948</v>
      </c>
    </row>
    <row r="918" spans="1:6" s="48" customFormat="1" ht="15" x14ac:dyDescent="0.25">
      <c r="A918" s="253" t="s">
        <v>502</v>
      </c>
      <c r="B918" s="243">
        <v>18</v>
      </c>
      <c r="C918" s="243">
        <v>0</v>
      </c>
      <c r="D918" s="243">
        <v>0</v>
      </c>
      <c r="E918" s="243">
        <v>2276</v>
      </c>
      <c r="F918" s="255">
        <v>378276</v>
      </c>
    </row>
    <row r="919" spans="1:6" s="48" customFormat="1" ht="15" x14ac:dyDescent="0.25">
      <c r="A919" s="253" t="s">
        <v>503</v>
      </c>
      <c r="B919" s="243">
        <v>19</v>
      </c>
      <c r="C919" s="243">
        <v>0</v>
      </c>
      <c r="D919" s="243">
        <v>0</v>
      </c>
      <c r="E919" s="243">
        <v>2309</v>
      </c>
      <c r="F919" s="255">
        <v>379608</v>
      </c>
    </row>
    <row r="920" spans="1:6" s="48" customFormat="1" ht="15" x14ac:dyDescent="0.25">
      <c r="A920" s="250" t="s">
        <v>504</v>
      </c>
      <c r="B920" s="328">
        <v>7</v>
      </c>
      <c r="C920" s="328">
        <v>7</v>
      </c>
      <c r="D920" s="328">
        <v>0</v>
      </c>
      <c r="E920" s="328">
        <v>1710</v>
      </c>
      <c r="F920" s="336">
        <v>425676</v>
      </c>
    </row>
    <row r="921" spans="1:6" s="48" customFormat="1" ht="15" x14ac:dyDescent="0.25">
      <c r="A921" s="252" t="s">
        <v>505</v>
      </c>
      <c r="B921" s="330"/>
      <c r="C921" s="330"/>
      <c r="D921" s="330"/>
      <c r="E921" s="330"/>
      <c r="F921" s="338"/>
    </row>
    <row r="922" spans="1:6" s="48" customFormat="1" ht="15" x14ac:dyDescent="0.25">
      <c r="A922" s="253" t="s">
        <v>506</v>
      </c>
      <c r="B922" s="243">
        <v>38</v>
      </c>
      <c r="C922" s="243">
        <v>38</v>
      </c>
      <c r="D922" s="243">
        <v>0</v>
      </c>
      <c r="E922" s="243">
        <v>5223</v>
      </c>
      <c r="F922" s="255">
        <v>1062300</v>
      </c>
    </row>
    <row r="923" spans="1:6" s="48" customFormat="1" ht="15" x14ac:dyDescent="0.25">
      <c r="A923" s="250" t="s">
        <v>507</v>
      </c>
      <c r="B923" s="328">
        <v>128</v>
      </c>
      <c r="C923" s="328">
        <v>37</v>
      </c>
      <c r="D923" s="328">
        <v>0</v>
      </c>
      <c r="E923" s="328">
        <v>16362</v>
      </c>
      <c r="F923" s="336">
        <v>2706312</v>
      </c>
    </row>
    <row r="924" spans="1:6" s="48" customFormat="1" ht="15" x14ac:dyDescent="0.25">
      <c r="A924" s="251" t="s">
        <v>508</v>
      </c>
      <c r="B924" s="329"/>
      <c r="C924" s="329"/>
      <c r="D924" s="329"/>
      <c r="E924" s="329"/>
      <c r="F924" s="337"/>
    </row>
    <row r="925" spans="1:6" s="48" customFormat="1" ht="15" x14ac:dyDescent="0.25">
      <c r="A925" s="251" t="s">
        <v>509</v>
      </c>
      <c r="B925" s="329"/>
      <c r="C925" s="329"/>
      <c r="D925" s="329"/>
      <c r="E925" s="329"/>
      <c r="F925" s="337"/>
    </row>
    <row r="926" spans="1:6" s="48" customFormat="1" ht="15" x14ac:dyDescent="0.25">
      <c r="A926" s="251" t="s">
        <v>510</v>
      </c>
      <c r="B926" s="329"/>
      <c r="C926" s="329"/>
      <c r="D926" s="329"/>
      <c r="E926" s="329"/>
      <c r="F926" s="337"/>
    </row>
    <row r="927" spans="1:6" s="48" customFormat="1" ht="15" x14ac:dyDescent="0.25">
      <c r="A927" s="251" t="s">
        <v>511</v>
      </c>
      <c r="B927" s="329"/>
      <c r="C927" s="329"/>
      <c r="D927" s="329"/>
      <c r="E927" s="329"/>
      <c r="F927" s="337"/>
    </row>
    <row r="928" spans="1:6" s="48" customFormat="1" ht="15" x14ac:dyDescent="0.25">
      <c r="A928" s="251" t="s">
        <v>512</v>
      </c>
      <c r="B928" s="329"/>
      <c r="C928" s="329"/>
      <c r="D928" s="329"/>
      <c r="E928" s="329"/>
      <c r="F928" s="337"/>
    </row>
    <row r="929" spans="1:6" s="48" customFormat="1" ht="15" x14ac:dyDescent="0.25">
      <c r="A929" s="252" t="s">
        <v>513</v>
      </c>
      <c r="B929" s="330"/>
      <c r="C929" s="330"/>
      <c r="D929" s="330"/>
      <c r="E929" s="330"/>
      <c r="F929" s="338"/>
    </row>
    <row r="930" spans="1:6" s="48" customFormat="1" ht="15" x14ac:dyDescent="0.25">
      <c r="A930" s="253" t="s">
        <v>514</v>
      </c>
      <c r="B930" s="243">
        <v>38</v>
      </c>
      <c r="C930" s="243">
        <v>0</v>
      </c>
      <c r="D930" s="243">
        <v>0</v>
      </c>
      <c r="E930" s="243">
        <v>5225</v>
      </c>
      <c r="F930" s="255">
        <v>1057842</v>
      </c>
    </row>
    <row r="931" spans="1:6" s="48" customFormat="1" ht="15" x14ac:dyDescent="0.25">
      <c r="A931" s="253" t="s">
        <v>515</v>
      </c>
      <c r="B931" s="243">
        <v>18</v>
      </c>
      <c r="C931" s="243">
        <v>0</v>
      </c>
      <c r="D931" s="243">
        <v>0</v>
      </c>
      <c r="E931" s="243">
        <v>2284</v>
      </c>
      <c r="F931" s="255">
        <v>379608</v>
      </c>
    </row>
    <row r="932" spans="1:6" s="48" customFormat="1" ht="15" x14ac:dyDescent="0.25">
      <c r="A932" s="253" t="s">
        <v>659</v>
      </c>
      <c r="B932" s="243">
        <v>38</v>
      </c>
      <c r="C932" s="243">
        <v>38</v>
      </c>
      <c r="D932" s="243">
        <v>0</v>
      </c>
      <c r="E932" s="243">
        <v>5286</v>
      </c>
      <c r="F932" s="255">
        <v>1075140</v>
      </c>
    </row>
    <row r="933" spans="1:6" s="48" customFormat="1" ht="15" x14ac:dyDescent="0.25">
      <c r="A933" s="253" t="s">
        <v>516</v>
      </c>
      <c r="B933" s="243">
        <v>37</v>
      </c>
      <c r="C933" s="243">
        <v>37</v>
      </c>
      <c r="D933" s="243">
        <v>0</v>
      </c>
      <c r="E933" s="243">
        <v>5166</v>
      </c>
      <c r="F933" s="255">
        <v>1050696</v>
      </c>
    </row>
    <row r="934" spans="1:6" s="48" customFormat="1" ht="15" x14ac:dyDescent="0.25">
      <c r="A934" s="253" t="s">
        <v>517</v>
      </c>
      <c r="B934" s="243">
        <v>37</v>
      </c>
      <c r="C934" s="243">
        <v>0</v>
      </c>
      <c r="D934" s="243">
        <v>0</v>
      </c>
      <c r="E934" s="243">
        <v>5119</v>
      </c>
      <c r="F934" s="255">
        <v>1041048</v>
      </c>
    </row>
    <row r="935" spans="1:6" s="48" customFormat="1" ht="15" x14ac:dyDescent="0.25">
      <c r="A935" s="253" t="s">
        <v>518</v>
      </c>
      <c r="B935" s="243">
        <v>1</v>
      </c>
      <c r="C935" s="243">
        <v>1</v>
      </c>
      <c r="D935" s="243">
        <v>0</v>
      </c>
      <c r="E935" s="243">
        <v>5184</v>
      </c>
      <c r="F935" s="255">
        <v>0</v>
      </c>
    </row>
    <row r="936" spans="1:6" s="48" customFormat="1" ht="15" x14ac:dyDescent="0.25">
      <c r="A936" s="253" t="s">
        <v>519</v>
      </c>
      <c r="B936" s="243">
        <v>38</v>
      </c>
      <c r="C936" s="243">
        <v>38</v>
      </c>
      <c r="D936" s="243">
        <v>0</v>
      </c>
      <c r="E936" s="243">
        <v>5167</v>
      </c>
      <c r="F936" s="255">
        <v>1050312</v>
      </c>
    </row>
    <row r="937" spans="1:6" s="48" customFormat="1" ht="15" x14ac:dyDescent="0.25">
      <c r="A937" s="253" t="s">
        <v>520</v>
      </c>
      <c r="B937" s="243">
        <v>19</v>
      </c>
      <c r="C937" s="243">
        <v>0</v>
      </c>
      <c r="D937" s="243">
        <v>0</v>
      </c>
      <c r="E937" s="243">
        <v>2325</v>
      </c>
      <c r="F937" s="255">
        <v>379608</v>
      </c>
    </row>
    <row r="938" spans="1:6" s="48" customFormat="1" ht="15" x14ac:dyDescent="0.25">
      <c r="A938" s="253" t="s">
        <v>521</v>
      </c>
      <c r="B938" s="243">
        <v>53</v>
      </c>
      <c r="C938" s="243">
        <v>53</v>
      </c>
      <c r="D938" s="243">
        <v>0</v>
      </c>
      <c r="E938" s="243">
        <v>5871</v>
      </c>
      <c r="F938" s="255">
        <v>975696</v>
      </c>
    </row>
    <row r="939" spans="1:6" s="48" customFormat="1" ht="15" x14ac:dyDescent="0.25">
      <c r="A939" s="253" t="s">
        <v>522</v>
      </c>
      <c r="B939" s="243">
        <v>52</v>
      </c>
      <c r="C939" s="243">
        <v>52</v>
      </c>
      <c r="D939" s="243">
        <v>0</v>
      </c>
      <c r="E939" s="243">
        <v>5867</v>
      </c>
      <c r="F939" s="255">
        <v>975024</v>
      </c>
    </row>
    <row r="940" spans="1:6" s="48" customFormat="1" ht="15" x14ac:dyDescent="0.25">
      <c r="A940" s="253" t="s">
        <v>523</v>
      </c>
      <c r="B940" s="243">
        <v>53</v>
      </c>
      <c r="C940" s="243">
        <v>53</v>
      </c>
      <c r="D940" s="243">
        <v>0</v>
      </c>
      <c r="E940" s="243">
        <v>6009</v>
      </c>
      <c r="F940" s="255">
        <v>998628</v>
      </c>
    </row>
    <row r="941" spans="1:6" s="48" customFormat="1" ht="15" x14ac:dyDescent="0.25">
      <c r="A941" s="253" t="s">
        <v>524</v>
      </c>
      <c r="B941" s="243">
        <v>53</v>
      </c>
      <c r="C941" s="243">
        <v>53</v>
      </c>
      <c r="D941" s="243">
        <v>0</v>
      </c>
      <c r="E941" s="243">
        <v>6009</v>
      </c>
      <c r="F941" s="255">
        <v>998628</v>
      </c>
    </row>
    <row r="942" spans="1:6" s="48" customFormat="1" ht="15" x14ac:dyDescent="0.25">
      <c r="A942" s="253" t="s">
        <v>525</v>
      </c>
      <c r="B942" s="243">
        <v>53</v>
      </c>
      <c r="C942" s="243">
        <v>0</v>
      </c>
      <c r="D942" s="243">
        <v>0</v>
      </c>
      <c r="E942" s="243">
        <v>5973</v>
      </c>
      <c r="F942" s="255">
        <v>992640</v>
      </c>
    </row>
    <row r="943" spans="1:6" s="48" customFormat="1" ht="15" x14ac:dyDescent="0.25">
      <c r="A943" s="253" t="s">
        <v>526</v>
      </c>
      <c r="B943" s="243">
        <v>53</v>
      </c>
      <c r="C943" s="243">
        <v>53</v>
      </c>
      <c r="D943" s="243">
        <v>0</v>
      </c>
      <c r="E943" s="243">
        <v>6009</v>
      </c>
      <c r="F943" s="255">
        <v>998628</v>
      </c>
    </row>
    <row r="944" spans="1:6" s="48" customFormat="1" ht="15" x14ac:dyDescent="0.25">
      <c r="A944" s="253" t="s">
        <v>527</v>
      </c>
      <c r="B944" s="243">
        <v>1</v>
      </c>
      <c r="C944" s="243">
        <v>1</v>
      </c>
      <c r="D944" s="243">
        <v>0</v>
      </c>
      <c r="E944" s="243">
        <v>9247</v>
      </c>
      <c r="F944" s="255">
        <v>1994580</v>
      </c>
    </row>
    <row r="945" spans="1:6" s="48" customFormat="1" ht="15" x14ac:dyDescent="0.25">
      <c r="A945" s="253" t="s">
        <v>528</v>
      </c>
      <c r="B945" s="243">
        <v>1</v>
      </c>
      <c r="C945" s="243">
        <v>1</v>
      </c>
      <c r="D945" s="243">
        <v>0</v>
      </c>
      <c r="E945" s="243">
        <v>9250</v>
      </c>
      <c r="F945" s="255">
        <v>1995228</v>
      </c>
    </row>
    <row r="946" spans="1:6" s="48" customFormat="1" ht="15" x14ac:dyDescent="0.25">
      <c r="A946" s="253" t="s">
        <v>529</v>
      </c>
      <c r="B946" s="243">
        <v>2</v>
      </c>
      <c r="C946" s="243">
        <v>0</v>
      </c>
      <c r="D946" s="243">
        <v>0</v>
      </c>
      <c r="E946" s="243">
        <v>1850</v>
      </c>
      <c r="F946" s="255">
        <v>399036</v>
      </c>
    </row>
    <row r="947" spans="1:6" s="48" customFormat="1" ht="15" x14ac:dyDescent="0.25">
      <c r="A947" s="253" t="s">
        <v>530</v>
      </c>
      <c r="B947" s="243">
        <v>1</v>
      </c>
      <c r="C947" s="243">
        <v>1</v>
      </c>
      <c r="D947" s="243">
        <v>0</v>
      </c>
      <c r="E947" s="243">
        <v>2451</v>
      </c>
      <c r="F947" s="255">
        <v>528684</v>
      </c>
    </row>
    <row r="948" spans="1:6" s="48" customFormat="1" ht="15" x14ac:dyDescent="0.25">
      <c r="A948" s="253" t="s">
        <v>531</v>
      </c>
      <c r="B948" s="243">
        <v>1</v>
      </c>
      <c r="C948" s="243">
        <v>1</v>
      </c>
      <c r="D948" s="243">
        <v>0</v>
      </c>
      <c r="E948" s="243">
        <v>2005</v>
      </c>
      <c r="F948" s="255">
        <v>432480</v>
      </c>
    </row>
    <row r="949" spans="1:6" s="48" customFormat="1" ht="15" x14ac:dyDescent="0.25">
      <c r="A949" s="253" t="s">
        <v>532</v>
      </c>
      <c r="B949" s="243">
        <v>1</v>
      </c>
      <c r="C949" s="243">
        <v>1</v>
      </c>
      <c r="D949" s="243">
        <v>280</v>
      </c>
      <c r="E949" s="243">
        <v>22667</v>
      </c>
      <c r="F949" s="255">
        <v>2062117</v>
      </c>
    </row>
    <row r="950" spans="1:6" s="48" customFormat="1" ht="15" x14ac:dyDescent="0.25">
      <c r="A950" s="250" t="s">
        <v>533</v>
      </c>
      <c r="B950" s="328">
        <v>19</v>
      </c>
      <c r="C950" s="328">
        <v>15</v>
      </c>
      <c r="D950" s="328">
        <v>0</v>
      </c>
      <c r="E950" s="328">
        <v>3230</v>
      </c>
      <c r="F950" s="336">
        <v>696708</v>
      </c>
    </row>
    <row r="951" spans="1:6" s="48" customFormat="1" ht="15" x14ac:dyDescent="0.25">
      <c r="A951" s="251" t="s">
        <v>534</v>
      </c>
      <c r="B951" s="329"/>
      <c r="C951" s="329"/>
      <c r="D951" s="329"/>
      <c r="E951" s="329"/>
      <c r="F951" s="337"/>
    </row>
    <row r="952" spans="1:6" s="48" customFormat="1" ht="15" x14ac:dyDescent="0.25">
      <c r="A952" s="251" t="s">
        <v>535</v>
      </c>
      <c r="B952" s="329"/>
      <c r="C952" s="329"/>
      <c r="D952" s="329"/>
      <c r="E952" s="329"/>
      <c r="F952" s="337"/>
    </row>
    <row r="953" spans="1:6" s="48" customFormat="1" ht="15" x14ac:dyDescent="0.25">
      <c r="A953" s="252" t="s">
        <v>536</v>
      </c>
      <c r="B953" s="330"/>
      <c r="C953" s="330"/>
      <c r="D953" s="330"/>
      <c r="E953" s="330"/>
      <c r="F953" s="338"/>
    </row>
    <row r="954" spans="1:6" s="48" customFormat="1" ht="15" x14ac:dyDescent="0.25">
      <c r="A954" s="253" t="s">
        <v>537</v>
      </c>
      <c r="B954" s="243">
        <v>18</v>
      </c>
      <c r="C954" s="243">
        <v>18</v>
      </c>
      <c r="D954" s="243">
        <v>0</v>
      </c>
      <c r="E954" s="243">
        <v>2555</v>
      </c>
      <c r="F954" s="255">
        <v>424692</v>
      </c>
    </row>
    <row r="955" spans="1:6" s="48" customFormat="1" ht="15" x14ac:dyDescent="0.25">
      <c r="A955" s="253" t="s">
        <v>538</v>
      </c>
      <c r="B955" s="243">
        <v>21</v>
      </c>
      <c r="C955" s="243">
        <v>21</v>
      </c>
      <c r="D955" s="243">
        <v>0</v>
      </c>
      <c r="E955" s="243">
        <v>2479</v>
      </c>
      <c r="F955" s="255">
        <v>412020</v>
      </c>
    </row>
    <row r="956" spans="1:6" s="48" customFormat="1" ht="15" x14ac:dyDescent="0.25">
      <c r="A956" s="253" t="s">
        <v>539</v>
      </c>
      <c r="B956" s="243">
        <v>1</v>
      </c>
      <c r="C956" s="243">
        <v>1</v>
      </c>
      <c r="D956" s="243">
        <v>272</v>
      </c>
      <c r="E956" s="243">
        <v>11240</v>
      </c>
      <c r="F956" s="255">
        <v>1376640</v>
      </c>
    </row>
    <row r="957" spans="1:6" s="48" customFormat="1" ht="15" x14ac:dyDescent="0.25">
      <c r="A957" s="253" t="s">
        <v>540</v>
      </c>
      <c r="B957" s="243">
        <v>98</v>
      </c>
      <c r="C957" s="243">
        <v>0</v>
      </c>
      <c r="D957" s="243">
        <v>0</v>
      </c>
      <c r="E957" s="243">
        <v>14196</v>
      </c>
      <c r="F957" s="255">
        <v>2845134</v>
      </c>
    </row>
    <row r="958" spans="1:6" s="48" customFormat="1" ht="15" x14ac:dyDescent="0.25">
      <c r="A958" s="250" t="s">
        <v>541</v>
      </c>
      <c r="B958" s="328">
        <v>9</v>
      </c>
      <c r="C958" s="328">
        <v>9</v>
      </c>
      <c r="D958" s="328">
        <v>6.2</v>
      </c>
      <c r="E958" s="328">
        <v>4069.4</v>
      </c>
      <c r="F958" s="336">
        <v>843564</v>
      </c>
    </row>
    <row r="959" spans="1:6" s="48" customFormat="1" ht="15" x14ac:dyDescent="0.25">
      <c r="A959" s="251" t="s">
        <v>542</v>
      </c>
      <c r="B959" s="329"/>
      <c r="C959" s="329"/>
      <c r="D959" s="329"/>
      <c r="E959" s="329"/>
      <c r="F959" s="337"/>
    </row>
    <row r="960" spans="1:6" s="48" customFormat="1" ht="15" x14ac:dyDescent="0.25">
      <c r="A960" s="251" t="s">
        <v>543</v>
      </c>
      <c r="B960" s="329"/>
      <c r="C960" s="329"/>
      <c r="D960" s="329"/>
      <c r="E960" s="329"/>
      <c r="F960" s="337"/>
    </row>
    <row r="961" spans="1:6" s="48" customFormat="1" ht="15" x14ac:dyDescent="0.25">
      <c r="A961" s="251" t="s">
        <v>544</v>
      </c>
      <c r="B961" s="329"/>
      <c r="C961" s="329"/>
      <c r="D961" s="329"/>
      <c r="E961" s="329"/>
      <c r="F961" s="337"/>
    </row>
    <row r="962" spans="1:6" s="48" customFormat="1" ht="15" x14ac:dyDescent="0.25">
      <c r="A962" s="251" t="s">
        <v>545</v>
      </c>
      <c r="B962" s="329"/>
      <c r="C962" s="329"/>
      <c r="D962" s="329"/>
      <c r="E962" s="329"/>
      <c r="F962" s="337"/>
    </row>
    <row r="963" spans="1:6" s="48" customFormat="1" ht="15" x14ac:dyDescent="0.25">
      <c r="A963" s="251" t="s">
        <v>546</v>
      </c>
      <c r="B963" s="329"/>
      <c r="C963" s="329"/>
      <c r="D963" s="329"/>
      <c r="E963" s="329"/>
      <c r="F963" s="337"/>
    </row>
    <row r="964" spans="1:6" s="48" customFormat="1" ht="15" x14ac:dyDescent="0.25">
      <c r="A964" s="251" t="s">
        <v>547</v>
      </c>
      <c r="B964" s="329"/>
      <c r="C964" s="329"/>
      <c r="D964" s="329"/>
      <c r="E964" s="329"/>
      <c r="F964" s="337"/>
    </row>
    <row r="965" spans="1:6" s="48" customFormat="1" ht="15" x14ac:dyDescent="0.25">
      <c r="A965" s="251" t="s">
        <v>548</v>
      </c>
      <c r="B965" s="329"/>
      <c r="C965" s="329"/>
      <c r="D965" s="329"/>
      <c r="E965" s="329"/>
      <c r="F965" s="337"/>
    </row>
    <row r="966" spans="1:6" s="48" customFormat="1" ht="15" x14ac:dyDescent="0.25">
      <c r="A966" s="252" t="s">
        <v>549</v>
      </c>
      <c r="B966" s="330"/>
      <c r="C966" s="330"/>
      <c r="D966" s="330"/>
      <c r="E966" s="330"/>
      <c r="F966" s="338"/>
    </row>
    <row r="967" spans="1:6" s="48" customFormat="1" ht="15" x14ac:dyDescent="0.25">
      <c r="A967" s="250" t="s">
        <v>550</v>
      </c>
      <c r="B967" s="328">
        <v>4</v>
      </c>
      <c r="C967" s="328">
        <v>2</v>
      </c>
      <c r="D967" s="328">
        <v>0</v>
      </c>
      <c r="E967" s="328">
        <v>5791</v>
      </c>
      <c r="F967" s="336">
        <v>1224912</v>
      </c>
    </row>
    <row r="968" spans="1:6" s="48" customFormat="1" ht="15" x14ac:dyDescent="0.25">
      <c r="A968" s="251" t="s">
        <v>551</v>
      </c>
      <c r="B968" s="329"/>
      <c r="C968" s="329"/>
      <c r="D968" s="329"/>
      <c r="E968" s="329"/>
      <c r="F968" s="337"/>
    </row>
    <row r="969" spans="1:6" s="48" customFormat="1" ht="15" x14ac:dyDescent="0.25">
      <c r="A969" s="252" t="s">
        <v>552</v>
      </c>
      <c r="B969" s="330"/>
      <c r="C969" s="330"/>
      <c r="D969" s="330"/>
      <c r="E969" s="330"/>
      <c r="F969" s="338"/>
    </row>
    <row r="970" spans="1:6" s="48" customFormat="1" ht="15" x14ac:dyDescent="0.25">
      <c r="A970" s="256" t="s">
        <v>553</v>
      </c>
      <c r="B970" s="328">
        <v>34</v>
      </c>
      <c r="C970" s="328">
        <v>5</v>
      </c>
      <c r="D970" s="328">
        <v>0</v>
      </c>
      <c r="E970" s="328">
        <v>6245</v>
      </c>
      <c r="F970" s="336">
        <v>1317336</v>
      </c>
    </row>
    <row r="971" spans="1:6" s="48" customFormat="1" ht="15" x14ac:dyDescent="0.25">
      <c r="A971" s="256" t="s">
        <v>554</v>
      </c>
      <c r="B971" s="329"/>
      <c r="C971" s="329"/>
      <c r="D971" s="329"/>
      <c r="E971" s="329"/>
      <c r="F971" s="337"/>
    </row>
    <row r="972" spans="1:6" s="48" customFormat="1" ht="15" x14ac:dyDescent="0.25">
      <c r="A972" s="256" t="s">
        <v>555</v>
      </c>
      <c r="B972" s="329"/>
      <c r="C972" s="329"/>
      <c r="D972" s="329"/>
      <c r="E972" s="329"/>
      <c r="F972" s="337"/>
    </row>
    <row r="973" spans="1:6" s="48" customFormat="1" ht="15" x14ac:dyDescent="0.25">
      <c r="A973" s="256" t="s">
        <v>556</v>
      </c>
      <c r="B973" s="329"/>
      <c r="C973" s="329"/>
      <c r="D973" s="329"/>
      <c r="E973" s="329"/>
      <c r="F973" s="337"/>
    </row>
    <row r="974" spans="1:6" s="48" customFormat="1" ht="15" x14ac:dyDescent="0.25">
      <c r="A974" s="256" t="s">
        <v>557</v>
      </c>
      <c r="B974" s="329"/>
      <c r="C974" s="329"/>
      <c r="D974" s="329"/>
      <c r="E974" s="329"/>
      <c r="F974" s="337"/>
    </row>
    <row r="975" spans="1:6" s="48" customFormat="1" ht="15" x14ac:dyDescent="0.25">
      <c r="A975" s="257" t="s">
        <v>558</v>
      </c>
      <c r="B975" s="330"/>
      <c r="C975" s="330"/>
      <c r="D975" s="330"/>
      <c r="E975" s="330"/>
      <c r="F975" s="338"/>
    </row>
    <row r="976" spans="1:6" s="48" customFormat="1" ht="15" x14ac:dyDescent="0.25">
      <c r="A976" s="253" t="s">
        <v>559</v>
      </c>
      <c r="B976" s="243">
        <v>5</v>
      </c>
      <c r="C976" s="243">
        <v>5</v>
      </c>
      <c r="D976" s="243">
        <v>0</v>
      </c>
      <c r="E976" s="243">
        <v>1310</v>
      </c>
      <c r="F976" s="255">
        <v>277632</v>
      </c>
    </row>
    <row r="977" spans="1:6" s="48" customFormat="1" ht="15" x14ac:dyDescent="0.25">
      <c r="A977" s="256" t="s">
        <v>560</v>
      </c>
      <c r="B977" s="328">
        <v>41</v>
      </c>
      <c r="C977" s="328">
        <v>41</v>
      </c>
      <c r="D977" s="328">
        <v>0</v>
      </c>
      <c r="E977" s="328">
        <v>8634</v>
      </c>
      <c r="F977" s="336">
        <v>1862400</v>
      </c>
    </row>
    <row r="978" spans="1:6" s="48" customFormat="1" ht="15" x14ac:dyDescent="0.25">
      <c r="A978" s="256" t="s">
        <v>561</v>
      </c>
      <c r="B978" s="329"/>
      <c r="C978" s="329"/>
      <c r="D978" s="329"/>
      <c r="E978" s="329"/>
      <c r="F978" s="337"/>
    </row>
    <row r="979" spans="1:6" s="48" customFormat="1" ht="15" x14ac:dyDescent="0.25">
      <c r="A979" s="256" t="s">
        <v>562</v>
      </c>
      <c r="B979" s="329"/>
      <c r="C979" s="329"/>
      <c r="D979" s="329"/>
      <c r="E979" s="329"/>
      <c r="F979" s="337"/>
    </row>
    <row r="980" spans="1:6" s="48" customFormat="1" ht="15" x14ac:dyDescent="0.25">
      <c r="A980" s="256" t="s">
        <v>563</v>
      </c>
      <c r="B980" s="329"/>
      <c r="C980" s="329"/>
      <c r="D980" s="329"/>
      <c r="E980" s="329"/>
      <c r="F980" s="337"/>
    </row>
    <row r="981" spans="1:6" s="48" customFormat="1" ht="15" x14ac:dyDescent="0.25">
      <c r="A981" s="256" t="s">
        <v>564</v>
      </c>
      <c r="B981" s="329"/>
      <c r="C981" s="329"/>
      <c r="D981" s="329"/>
      <c r="E981" s="329"/>
      <c r="F981" s="337"/>
    </row>
    <row r="982" spans="1:6" s="48" customFormat="1" ht="15" x14ac:dyDescent="0.25">
      <c r="A982" s="256" t="s">
        <v>565</v>
      </c>
      <c r="B982" s="329"/>
      <c r="C982" s="329"/>
      <c r="D982" s="329"/>
      <c r="E982" s="329"/>
      <c r="F982" s="337"/>
    </row>
    <row r="983" spans="1:6" s="48" customFormat="1" ht="15" x14ac:dyDescent="0.25">
      <c r="A983" s="256" t="s">
        <v>566</v>
      </c>
      <c r="B983" s="329"/>
      <c r="C983" s="329"/>
      <c r="D983" s="329"/>
      <c r="E983" s="329"/>
      <c r="F983" s="337"/>
    </row>
    <row r="984" spans="1:6" s="48" customFormat="1" ht="15" x14ac:dyDescent="0.25">
      <c r="A984" s="256" t="s">
        <v>567</v>
      </c>
      <c r="B984" s="329"/>
      <c r="C984" s="329"/>
      <c r="D984" s="329"/>
      <c r="E984" s="329"/>
      <c r="F984" s="337"/>
    </row>
    <row r="985" spans="1:6" s="48" customFormat="1" ht="15" x14ac:dyDescent="0.25">
      <c r="A985" s="256" t="s">
        <v>568</v>
      </c>
      <c r="B985" s="329"/>
      <c r="C985" s="329"/>
      <c r="D985" s="329"/>
      <c r="E985" s="329"/>
      <c r="F985" s="337"/>
    </row>
    <row r="986" spans="1:6" s="48" customFormat="1" ht="15" x14ac:dyDescent="0.25">
      <c r="A986" s="256" t="s">
        <v>569</v>
      </c>
      <c r="B986" s="329"/>
      <c r="C986" s="329"/>
      <c r="D986" s="329"/>
      <c r="E986" s="329"/>
      <c r="F986" s="337"/>
    </row>
    <row r="987" spans="1:6" s="48" customFormat="1" ht="15" x14ac:dyDescent="0.25">
      <c r="A987" s="256" t="s">
        <v>570</v>
      </c>
      <c r="B987" s="329"/>
      <c r="C987" s="329"/>
      <c r="D987" s="329"/>
      <c r="E987" s="329"/>
      <c r="F987" s="337"/>
    </row>
    <row r="988" spans="1:6" s="48" customFormat="1" ht="15" x14ac:dyDescent="0.25">
      <c r="A988" s="256" t="s">
        <v>571</v>
      </c>
      <c r="B988" s="329"/>
      <c r="C988" s="329"/>
      <c r="D988" s="329"/>
      <c r="E988" s="329"/>
      <c r="F988" s="337"/>
    </row>
    <row r="989" spans="1:6" s="48" customFormat="1" ht="15" x14ac:dyDescent="0.25">
      <c r="A989" s="256" t="s">
        <v>572</v>
      </c>
      <c r="B989" s="329"/>
      <c r="C989" s="329"/>
      <c r="D989" s="329"/>
      <c r="E989" s="329"/>
      <c r="F989" s="337"/>
    </row>
    <row r="990" spans="1:6" s="48" customFormat="1" ht="15" x14ac:dyDescent="0.25">
      <c r="A990" s="256" t="s">
        <v>573</v>
      </c>
      <c r="B990" s="329"/>
      <c r="C990" s="329"/>
      <c r="D990" s="329"/>
      <c r="E990" s="329"/>
      <c r="F990" s="337"/>
    </row>
    <row r="991" spans="1:6" s="48" customFormat="1" ht="15" x14ac:dyDescent="0.25">
      <c r="A991" s="256" t="s">
        <v>574</v>
      </c>
      <c r="B991" s="329"/>
      <c r="C991" s="329"/>
      <c r="D991" s="329"/>
      <c r="E991" s="329"/>
      <c r="F991" s="337"/>
    </row>
    <row r="992" spans="1:6" s="48" customFormat="1" ht="15" x14ac:dyDescent="0.25">
      <c r="A992" s="256" t="s">
        <v>575</v>
      </c>
      <c r="B992" s="329"/>
      <c r="C992" s="329"/>
      <c r="D992" s="329"/>
      <c r="E992" s="329"/>
      <c r="F992" s="337"/>
    </row>
    <row r="993" spans="1:6" s="48" customFormat="1" ht="15" x14ac:dyDescent="0.25">
      <c r="A993" s="256" t="s">
        <v>576</v>
      </c>
      <c r="B993" s="329"/>
      <c r="C993" s="329"/>
      <c r="D993" s="329"/>
      <c r="E993" s="329"/>
      <c r="F993" s="337"/>
    </row>
    <row r="994" spans="1:6" s="48" customFormat="1" ht="15" x14ac:dyDescent="0.25">
      <c r="A994" s="256" t="s">
        <v>577</v>
      </c>
      <c r="B994" s="329"/>
      <c r="C994" s="329"/>
      <c r="D994" s="329"/>
      <c r="E994" s="329"/>
      <c r="F994" s="337"/>
    </row>
    <row r="995" spans="1:6" s="48" customFormat="1" ht="15" x14ac:dyDescent="0.25">
      <c r="A995" s="256" t="s">
        <v>578</v>
      </c>
      <c r="B995" s="329"/>
      <c r="C995" s="329"/>
      <c r="D995" s="329"/>
      <c r="E995" s="329"/>
      <c r="F995" s="337"/>
    </row>
    <row r="996" spans="1:6" s="48" customFormat="1" ht="15" x14ac:dyDescent="0.25">
      <c r="A996" s="256" t="s">
        <v>579</v>
      </c>
      <c r="B996" s="329"/>
      <c r="C996" s="329"/>
      <c r="D996" s="329"/>
      <c r="E996" s="329"/>
      <c r="F996" s="337"/>
    </row>
    <row r="997" spans="1:6" s="48" customFormat="1" ht="15" x14ac:dyDescent="0.25">
      <c r="A997" s="256" t="s">
        <v>580</v>
      </c>
      <c r="B997" s="329"/>
      <c r="C997" s="329"/>
      <c r="D997" s="329"/>
      <c r="E997" s="329"/>
      <c r="F997" s="337"/>
    </row>
    <row r="998" spans="1:6" s="48" customFormat="1" ht="15" x14ac:dyDescent="0.25">
      <c r="A998" s="256" t="s">
        <v>581</v>
      </c>
      <c r="B998" s="329"/>
      <c r="C998" s="329"/>
      <c r="D998" s="329"/>
      <c r="E998" s="329"/>
      <c r="F998" s="337"/>
    </row>
    <row r="999" spans="1:6" s="48" customFormat="1" ht="15" x14ac:dyDescent="0.25">
      <c r="A999" s="256" t="s">
        <v>582</v>
      </c>
      <c r="B999" s="329"/>
      <c r="C999" s="329"/>
      <c r="D999" s="329"/>
      <c r="E999" s="329"/>
      <c r="F999" s="337"/>
    </row>
    <row r="1000" spans="1:6" s="48" customFormat="1" ht="15" x14ac:dyDescent="0.25">
      <c r="A1000" s="256" t="s">
        <v>583</v>
      </c>
      <c r="B1000" s="329"/>
      <c r="C1000" s="329"/>
      <c r="D1000" s="329"/>
      <c r="E1000" s="329"/>
      <c r="F1000" s="337"/>
    </row>
    <row r="1001" spans="1:6" s="48" customFormat="1" ht="15" x14ac:dyDescent="0.25">
      <c r="A1001" s="256" t="s">
        <v>584</v>
      </c>
      <c r="B1001" s="329"/>
      <c r="C1001" s="329"/>
      <c r="D1001" s="329"/>
      <c r="E1001" s="329"/>
      <c r="F1001" s="337"/>
    </row>
    <row r="1002" spans="1:6" s="48" customFormat="1" ht="15" x14ac:dyDescent="0.25">
      <c r="A1002" s="256" t="s">
        <v>585</v>
      </c>
      <c r="B1002" s="329"/>
      <c r="C1002" s="329"/>
      <c r="D1002" s="329"/>
      <c r="E1002" s="329"/>
      <c r="F1002" s="337"/>
    </row>
    <row r="1003" spans="1:6" s="48" customFormat="1" ht="15" x14ac:dyDescent="0.25">
      <c r="A1003" s="256" t="s">
        <v>586</v>
      </c>
      <c r="B1003" s="329"/>
      <c r="C1003" s="329"/>
      <c r="D1003" s="329"/>
      <c r="E1003" s="329"/>
      <c r="F1003" s="337"/>
    </row>
    <row r="1004" spans="1:6" s="48" customFormat="1" ht="15" x14ac:dyDescent="0.25">
      <c r="A1004" s="256" t="s">
        <v>587</v>
      </c>
      <c r="B1004" s="329"/>
      <c r="C1004" s="329"/>
      <c r="D1004" s="329"/>
      <c r="E1004" s="329"/>
      <c r="F1004" s="337"/>
    </row>
    <row r="1005" spans="1:6" s="48" customFormat="1" ht="15" x14ac:dyDescent="0.25">
      <c r="A1005" s="256" t="s">
        <v>588</v>
      </c>
      <c r="B1005" s="329"/>
      <c r="C1005" s="329"/>
      <c r="D1005" s="329"/>
      <c r="E1005" s="329"/>
      <c r="F1005" s="337"/>
    </row>
    <row r="1006" spans="1:6" s="48" customFormat="1" ht="15" x14ac:dyDescent="0.25">
      <c r="A1006" s="256" t="s">
        <v>589</v>
      </c>
      <c r="B1006" s="329"/>
      <c r="C1006" s="329"/>
      <c r="D1006" s="329"/>
      <c r="E1006" s="329"/>
      <c r="F1006" s="337"/>
    </row>
    <row r="1007" spans="1:6" s="48" customFormat="1" ht="15" x14ac:dyDescent="0.25">
      <c r="A1007" s="256" t="s">
        <v>590</v>
      </c>
      <c r="B1007" s="329"/>
      <c r="C1007" s="329"/>
      <c r="D1007" s="329"/>
      <c r="E1007" s="329"/>
      <c r="F1007" s="337"/>
    </row>
    <row r="1008" spans="1:6" s="48" customFormat="1" ht="15" x14ac:dyDescent="0.25">
      <c r="A1008" s="256" t="s">
        <v>591</v>
      </c>
      <c r="B1008" s="329"/>
      <c r="C1008" s="329"/>
      <c r="D1008" s="329"/>
      <c r="E1008" s="329"/>
      <c r="F1008" s="337"/>
    </row>
    <row r="1009" spans="1:6" s="48" customFormat="1" ht="15" x14ac:dyDescent="0.25">
      <c r="A1009" s="256" t="s">
        <v>592</v>
      </c>
      <c r="B1009" s="329"/>
      <c r="C1009" s="329"/>
      <c r="D1009" s="329"/>
      <c r="E1009" s="329"/>
      <c r="F1009" s="337"/>
    </row>
    <row r="1010" spans="1:6" s="48" customFormat="1" ht="15" x14ac:dyDescent="0.25">
      <c r="A1010" s="256" t="s">
        <v>593</v>
      </c>
      <c r="B1010" s="329"/>
      <c r="C1010" s="329"/>
      <c r="D1010" s="329"/>
      <c r="E1010" s="329"/>
      <c r="F1010" s="337"/>
    </row>
    <row r="1011" spans="1:6" s="48" customFormat="1" ht="15" x14ac:dyDescent="0.25">
      <c r="A1011" s="256" t="s">
        <v>594</v>
      </c>
      <c r="B1011" s="329"/>
      <c r="C1011" s="329"/>
      <c r="D1011" s="329"/>
      <c r="E1011" s="329"/>
      <c r="F1011" s="337"/>
    </row>
    <row r="1012" spans="1:6" s="48" customFormat="1" ht="15" x14ac:dyDescent="0.25">
      <c r="A1012" s="256" t="s">
        <v>595</v>
      </c>
      <c r="B1012" s="329"/>
      <c r="C1012" s="329"/>
      <c r="D1012" s="329"/>
      <c r="E1012" s="329"/>
      <c r="F1012" s="337"/>
    </row>
    <row r="1013" spans="1:6" s="48" customFormat="1" ht="15" x14ac:dyDescent="0.25">
      <c r="A1013" s="256" t="s">
        <v>596</v>
      </c>
      <c r="B1013" s="329"/>
      <c r="C1013" s="329"/>
      <c r="D1013" s="329"/>
      <c r="E1013" s="329"/>
      <c r="F1013" s="337"/>
    </row>
    <row r="1014" spans="1:6" s="48" customFormat="1" ht="15" x14ac:dyDescent="0.25">
      <c r="A1014" s="256" t="s">
        <v>597</v>
      </c>
      <c r="B1014" s="329"/>
      <c r="C1014" s="329"/>
      <c r="D1014" s="329"/>
      <c r="E1014" s="329"/>
      <c r="F1014" s="337"/>
    </row>
    <row r="1015" spans="1:6" s="48" customFormat="1" ht="15" x14ac:dyDescent="0.25">
      <c r="A1015" s="256" t="s">
        <v>598</v>
      </c>
      <c r="B1015" s="329"/>
      <c r="C1015" s="329"/>
      <c r="D1015" s="329"/>
      <c r="E1015" s="329"/>
      <c r="F1015" s="337"/>
    </row>
    <row r="1016" spans="1:6" s="48" customFormat="1" ht="15" x14ac:dyDescent="0.25">
      <c r="A1016" s="256" t="s">
        <v>599</v>
      </c>
      <c r="B1016" s="329"/>
      <c r="C1016" s="329"/>
      <c r="D1016" s="329"/>
      <c r="E1016" s="329"/>
      <c r="F1016" s="337"/>
    </row>
    <row r="1017" spans="1:6" s="48" customFormat="1" ht="15" x14ac:dyDescent="0.25">
      <c r="A1017" s="257" t="s">
        <v>600</v>
      </c>
      <c r="B1017" s="330"/>
      <c r="C1017" s="330"/>
      <c r="D1017" s="330"/>
      <c r="E1017" s="330"/>
      <c r="F1017" s="338"/>
    </row>
    <row r="1018" spans="1:6" s="48" customFormat="1" ht="15" x14ac:dyDescent="0.25">
      <c r="A1018" s="253" t="s">
        <v>601</v>
      </c>
      <c r="B1018" s="245">
        <v>1</v>
      </c>
      <c r="C1018" s="245">
        <v>1</v>
      </c>
      <c r="D1018" s="245">
        <v>0</v>
      </c>
      <c r="E1018" s="245">
        <v>3160</v>
      </c>
      <c r="F1018" s="258">
        <v>833676</v>
      </c>
    </row>
    <row r="1019" spans="1:6" s="48" customFormat="1" ht="15" x14ac:dyDescent="0.25">
      <c r="A1019" s="251" t="s">
        <v>602</v>
      </c>
      <c r="B1019" s="245">
        <v>1</v>
      </c>
      <c r="C1019" s="245">
        <v>1</v>
      </c>
      <c r="D1019" s="245">
        <v>0</v>
      </c>
      <c r="E1019" s="245">
        <v>4567</v>
      </c>
      <c r="F1019" s="258">
        <v>985104</v>
      </c>
    </row>
    <row r="1020" spans="1:6" s="48" customFormat="1" ht="15" x14ac:dyDescent="0.25">
      <c r="A1020" s="253" t="s">
        <v>603</v>
      </c>
      <c r="B1020" s="245">
        <v>1</v>
      </c>
      <c r="C1020" s="245">
        <v>1</v>
      </c>
      <c r="D1020" s="245">
        <v>0</v>
      </c>
      <c r="E1020" s="245">
        <v>29097</v>
      </c>
      <c r="F1020" s="258">
        <v>6276228</v>
      </c>
    </row>
    <row r="1021" spans="1:6" s="48" customFormat="1" ht="15" x14ac:dyDescent="0.25">
      <c r="A1021" s="251" t="s">
        <v>604</v>
      </c>
      <c r="B1021" s="245">
        <v>1</v>
      </c>
      <c r="C1021" s="245">
        <v>1</v>
      </c>
      <c r="D1021" s="245">
        <v>0</v>
      </c>
      <c r="E1021" s="245">
        <v>6684</v>
      </c>
      <c r="F1021" s="258">
        <v>1196640</v>
      </c>
    </row>
    <row r="1022" spans="1:6" s="48" customFormat="1" ht="15" x14ac:dyDescent="0.25">
      <c r="A1022" s="253" t="s">
        <v>605</v>
      </c>
      <c r="B1022" s="245">
        <v>24</v>
      </c>
      <c r="C1022" s="245">
        <v>1</v>
      </c>
      <c r="D1022" s="245">
        <v>0</v>
      </c>
      <c r="E1022" s="245">
        <v>9855</v>
      </c>
      <c r="F1022" s="258">
        <v>1810584</v>
      </c>
    </row>
    <row r="1023" spans="1:6" s="48" customFormat="1" ht="15" x14ac:dyDescent="0.25">
      <c r="A1023" s="251" t="s">
        <v>606</v>
      </c>
      <c r="B1023" s="245">
        <v>1</v>
      </c>
      <c r="C1023" s="245">
        <v>1</v>
      </c>
      <c r="D1023" s="245">
        <v>0</v>
      </c>
      <c r="E1023" s="245">
        <v>20678</v>
      </c>
      <c r="F1023" s="258">
        <v>4460244</v>
      </c>
    </row>
    <row r="1024" spans="1:6" s="48" customFormat="1" ht="15" x14ac:dyDescent="0.25">
      <c r="A1024" s="253" t="s">
        <v>607</v>
      </c>
      <c r="B1024" s="245">
        <v>1</v>
      </c>
      <c r="C1024" s="245">
        <v>1</v>
      </c>
      <c r="D1024" s="245">
        <v>600</v>
      </c>
      <c r="E1024" s="245">
        <v>30205</v>
      </c>
      <c r="F1024" s="258">
        <v>5032800</v>
      </c>
    </row>
    <row r="1025" spans="1:6" s="48" customFormat="1" ht="15" x14ac:dyDescent="0.25">
      <c r="A1025" s="251" t="s">
        <v>608</v>
      </c>
      <c r="B1025" s="245">
        <v>1</v>
      </c>
      <c r="C1025" s="245">
        <v>1</v>
      </c>
      <c r="D1025" s="245">
        <v>700</v>
      </c>
      <c r="E1025" s="245">
        <v>34000</v>
      </c>
      <c r="F1025" s="258">
        <v>4709880</v>
      </c>
    </row>
    <row r="1026" spans="1:6" s="48" customFormat="1" ht="15" x14ac:dyDescent="0.25">
      <c r="A1026" s="253" t="s">
        <v>609</v>
      </c>
      <c r="B1026" s="245">
        <v>1</v>
      </c>
      <c r="C1026" s="245">
        <v>1</v>
      </c>
      <c r="D1026" s="245">
        <v>0</v>
      </c>
      <c r="E1026" s="245">
        <v>4990</v>
      </c>
      <c r="F1026" s="258">
        <v>1076340</v>
      </c>
    </row>
    <row r="1027" spans="1:6" s="48" customFormat="1" ht="15" x14ac:dyDescent="0.25">
      <c r="A1027" s="251" t="s">
        <v>610</v>
      </c>
      <c r="B1027" s="245">
        <v>1</v>
      </c>
      <c r="C1027" s="245">
        <v>1</v>
      </c>
      <c r="D1027" s="245">
        <v>0</v>
      </c>
      <c r="E1027" s="245">
        <v>16953</v>
      </c>
      <c r="F1027" s="258">
        <v>4472544</v>
      </c>
    </row>
    <row r="1028" spans="1:6" s="48" customFormat="1" ht="15" x14ac:dyDescent="0.25">
      <c r="A1028" s="253" t="s">
        <v>611</v>
      </c>
      <c r="B1028" s="245">
        <v>1</v>
      </c>
      <c r="C1028" s="245">
        <v>1</v>
      </c>
      <c r="D1028" s="245">
        <v>50</v>
      </c>
      <c r="E1028" s="245">
        <v>15962</v>
      </c>
      <c r="F1028" s="258">
        <v>374556</v>
      </c>
    </row>
    <row r="1029" spans="1:6" s="48" customFormat="1" ht="15" x14ac:dyDescent="0.25">
      <c r="A1029" s="251" t="s">
        <v>612</v>
      </c>
      <c r="B1029" s="245">
        <v>1</v>
      </c>
      <c r="C1029" s="245">
        <v>1</v>
      </c>
      <c r="D1029" s="245">
        <v>0</v>
      </c>
      <c r="E1029" s="245">
        <v>11210</v>
      </c>
      <c r="F1029" s="258">
        <v>2418000</v>
      </c>
    </row>
    <row r="1030" spans="1:6" s="48" customFormat="1" ht="15" x14ac:dyDescent="0.25">
      <c r="A1030" s="253" t="s">
        <v>613</v>
      </c>
      <c r="B1030" s="245">
        <v>1</v>
      </c>
      <c r="C1030" s="245">
        <v>1</v>
      </c>
      <c r="D1030" s="245">
        <v>0</v>
      </c>
      <c r="E1030" s="245">
        <v>4377</v>
      </c>
      <c r="F1030" s="258">
        <v>944124</v>
      </c>
    </row>
    <row r="1031" spans="1:6" s="48" customFormat="1" ht="15" x14ac:dyDescent="0.25">
      <c r="A1031" s="253" t="s">
        <v>614</v>
      </c>
      <c r="B1031" s="245">
        <v>4</v>
      </c>
      <c r="C1031" s="245">
        <v>0</v>
      </c>
      <c r="D1031" s="245">
        <v>0</v>
      </c>
      <c r="E1031" s="245">
        <v>4734</v>
      </c>
      <c r="F1031" s="258">
        <v>1021128</v>
      </c>
    </row>
    <row r="1032" spans="1:6" s="48" customFormat="1" ht="15" x14ac:dyDescent="0.25">
      <c r="A1032" s="251" t="s">
        <v>615</v>
      </c>
      <c r="B1032" s="245">
        <v>3</v>
      </c>
      <c r="C1032" s="245">
        <v>3</v>
      </c>
      <c r="D1032" s="245">
        <v>0</v>
      </c>
      <c r="E1032" s="245">
        <v>855</v>
      </c>
      <c r="F1032" s="258">
        <v>184428</v>
      </c>
    </row>
    <row r="1033" spans="1:6" s="48" customFormat="1" ht="15" x14ac:dyDescent="0.25">
      <c r="A1033" s="250" t="s">
        <v>616</v>
      </c>
      <c r="B1033" s="245">
        <v>0</v>
      </c>
      <c r="C1033" s="245">
        <v>0</v>
      </c>
      <c r="D1033" s="245">
        <v>0</v>
      </c>
      <c r="E1033" s="245">
        <v>0</v>
      </c>
      <c r="F1033" s="258">
        <v>0</v>
      </c>
    </row>
    <row r="1034" spans="1:6" s="48" customFormat="1" ht="15" x14ac:dyDescent="0.25">
      <c r="A1034" s="250" t="s">
        <v>617</v>
      </c>
      <c r="B1034" s="328">
        <v>35</v>
      </c>
      <c r="C1034" s="328">
        <v>35</v>
      </c>
      <c r="D1034" s="328">
        <v>0</v>
      </c>
      <c r="E1034" s="328">
        <v>10242</v>
      </c>
      <c r="F1034" s="336">
        <v>995184</v>
      </c>
    </row>
    <row r="1035" spans="1:6" s="48" customFormat="1" ht="15" x14ac:dyDescent="0.25">
      <c r="A1035" s="252" t="s">
        <v>618</v>
      </c>
      <c r="B1035" s="330"/>
      <c r="C1035" s="330"/>
      <c r="D1035" s="330"/>
      <c r="E1035" s="330"/>
      <c r="F1035" s="338"/>
    </row>
    <row r="1036" spans="1:6" s="48" customFormat="1" ht="15" x14ac:dyDescent="0.25">
      <c r="A1036" s="252" t="s">
        <v>619</v>
      </c>
      <c r="B1036" s="245">
        <v>1</v>
      </c>
      <c r="C1036" s="245">
        <v>1</v>
      </c>
      <c r="D1036" s="245">
        <v>0</v>
      </c>
      <c r="E1036" s="245">
        <v>16125</v>
      </c>
      <c r="F1036" s="258">
        <v>3478164</v>
      </c>
    </row>
    <row r="1037" spans="1:6" s="48" customFormat="1" ht="15" x14ac:dyDescent="0.25">
      <c r="A1037" s="253" t="s">
        <v>620</v>
      </c>
      <c r="B1037" s="245">
        <v>1</v>
      </c>
      <c r="C1037" s="245">
        <v>1</v>
      </c>
      <c r="D1037" s="245">
        <v>180</v>
      </c>
      <c r="E1037" s="245">
        <v>12027</v>
      </c>
      <c r="F1037" s="258">
        <v>1170756</v>
      </c>
    </row>
    <row r="1038" spans="1:6" s="48" customFormat="1" ht="15" x14ac:dyDescent="0.25">
      <c r="A1038" s="253" t="s">
        <v>621</v>
      </c>
      <c r="B1038" s="245">
        <v>1</v>
      </c>
      <c r="C1038" s="245">
        <v>1</v>
      </c>
      <c r="D1038" s="245">
        <v>30</v>
      </c>
      <c r="E1038" s="245">
        <v>6800</v>
      </c>
      <c r="F1038" s="258">
        <v>129348</v>
      </c>
    </row>
    <row r="1039" spans="1:6" s="48" customFormat="1" ht="15" x14ac:dyDescent="0.25">
      <c r="A1039" s="253" t="s">
        <v>622</v>
      </c>
      <c r="B1039" s="245">
        <v>1</v>
      </c>
      <c r="C1039" s="245">
        <v>1</v>
      </c>
      <c r="D1039" s="245">
        <v>250</v>
      </c>
      <c r="E1039" s="245">
        <v>14648</v>
      </c>
      <c r="F1039" s="258">
        <v>1872756</v>
      </c>
    </row>
    <row r="1040" spans="1:6" s="48" customFormat="1" ht="15" x14ac:dyDescent="0.25">
      <c r="A1040" s="253" t="s">
        <v>623</v>
      </c>
      <c r="B1040" s="245">
        <v>1</v>
      </c>
      <c r="C1040" s="245">
        <v>1</v>
      </c>
      <c r="D1040" s="245">
        <v>400</v>
      </c>
      <c r="E1040" s="245">
        <v>29752</v>
      </c>
      <c r="F1040" s="258">
        <v>2996400</v>
      </c>
    </row>
    <row r="1041" spans="1:8" s="48" customFormat="1" ht="15" x14ac:dyDescent="0.25">
      <c r="A1041" s="253" t="s">
        <v>624</v>
      </c>
      <c r="B1041" s="245">
        <v>1</v>
      </c>
      <c r="C1041" s="245">
        <v>1</v>
      </c>
      <c r="D1041" s="245">
        <v>60</v>
      </c>
      <c r="E1041" s="245">
        <v>1765</v>
      </c>
      <c r="F1041" s="258">
        <v>343656</v>
      </c>
    </row>
    <row r="1042" spans="1:8" s="48" customFormat="1" ht="15" x14ac:dyDescent="0.25">
      <c r="A1042" s="253" t="s">
        <v>625</v>
      </c>
      <c r="B1042" s="245">
        <v>1</v>
      </c>
      <c r="C1042" s="245">
        <v>1</v>
      </c>
      <c r="D1042" s="245">
        <v>150</v>
      </c>
      <c r="E1042" s="245">
        <v>2573</v>
      </c>
      <c r="F1042" s="258">
        <v>901620</v>
      </c>
    </row>
    <row r="1043" spans="1:8" s="48" customFormat="1" ht="15" x14ac:dyDescent="0.25">
      <c r="A1043" s="253" t="s">
        <v>626</v>
      </c>
      <c r="B1043" s="245">
        <v>62</v>
      </c>
      <c r="C1043" s="245">
        <v>0</v>
      </c>
      <c r="D1043" s="245">
        <v>0</v>
      </c>
      <c r="E1043" s="245">
        <v>8666</v>
      </c>
      <c r="F1043" s="258">
        <v>1762524</v>
      </c>
    </row>
    <row r="1044" spans="1:8" s="48" customFormat="1" ht="15" x14ac:dyDescent="0.25">
      <c r="A1044" s="253" t="s">
        <v>627</v>
      </c>
      <c r="B1044" s="245">
        <v>61</v>
      </c>
      <c r="C1044" s="245">
        <v>61</v>
      </c>
      <c r="D1044" s="245">
        <v>0</v>
      </c>
      <c r="E1044" s="245">
        <v>8694</v>
      </c>
      <c r="F1044" s="258">
        <v>1745040</v>
      </c>
    </row>
    <row r="1045" spans="1:8" s="48" customFormat="1" ht="15" x14ac:dyDescent="0.25">
      <c r="A1045" s="253" t="s">
        <v>628</v>
      </c>
      <c r="B1045" s="245">
        <v>60</v>
      </c>
      <c r="C1045" s="245">
        <v>0</v>
      </c>
      <c r="D1045" s="245">
        <v>0</v>
      </c>
      <c r="E1045" s="245">
        <v>8578</v>
      </c>
      <c r="F1045" s="258">
        <v>1744644</v>
      </c>
    </row>
    <row r="1046" spans="1:8" s="48" customFormat="1" ht="15" x14ac:dyDescent="0.25">
      <c r="A1046" s="253" t="s">
        <v>629</v>
      </c>
      <c r="B1046" s="245">
        <v>64</v>
      </c>
      <c r="C1046" s="245">
        <v>0</v>
      </c>
      <c r="D1046" s="245">
        <v>0</v>
      </c>
      <c r="E1046" s="245">
        <v>8755</v>
      </c>
      <c r="F1046" s="258">
        <v>1756404</v>
      </c>
    </row>
    <row r="1047" spans="1:8" s="48" customFormat="1" ht="15" x14ac:dyDescent="0.25">
      <c r="A1047" s="253" t="s">
        <v>630</v>
      </c>
      <c r="B1047" s="245">
        <v>64</v>
      </c>
      <c r="C1047" s="245">
        <v>0</v>
      </c>
      <c r="D1047" s="245">
        <v>0</v>
      </c>
      <c r="E1047" s="245">
        <v>8728</v>
      </c>
      <c r="F1047" s="258">
        <v>1749036</v>
      </c>
    </row>
    <row r="1048" spans="1:8" ht="15" x14ac:dyDescent="0.25">
      <c r="A1048" s="253" t="s">
        <v>631</v>
      </c>
      <c r="B1048" s="245">
        <v>60</v>
      </c>
      <c r="C1048" s="245">
        <v>0</v>
      </c>
      <c r="D1048" s="245">
        <v>0</v>
      </c>
      <c r="E1048" s="245">
        <v>8580</v>
      </c>
      <c r="F1048" s="258">
        <v>1745040</v>
      </c>
      <c r="G1048" s="2"/>
      <c r="H1048" s="2"/>
    </row>
    <row r="1049" spans="1:8" customFormat="1" ht="15" x14ac:dyDescent="0.25">
      <c r="A1049" s="253" t="s">
        <v>632</v>
      </c>
      <c r="B1049" s="245">
        <v>61</v>
      </c>
      <c r="C1049" s="245">
        <v>0</v>
      </c>
      <c r="D1049" s="245">
        <v>0</v>
      </c>
      <c r="E1049" s="245">
        <v>8624</v>
      </c>
      <c r="F1049" s="258">
        <v>1753980</v>
      </c>
    </row>
    <row r="1050" spans="1:8" customFormat="1" ht="15" x14ac:dyDescent="0.25">
      <c r="A1050" s="253" t="s">
        <v>633</v>
      </c>
      <c r="B1050" s="245">
        <v>56</v>
      </c>
      <c r="C1050" s="245">
        <v>0</v>
      </c>
      <c r="D1050" s="245">
        <v>0</v>
      </c>
      <c r="E1050" s="245">
        <v>7480</v>
      </c>
      <c r="F1050" s="258">
        <v>1521696</v>
      </c>
    </row>
    <row r="1051" spans="1:8" customFormat="1" ht="15" x14ac:dyDescent="0.25">
      <c r="A1051" s="253" t="s">
        <v>634</v>
      </c>
      <c r="B1051" s="245">
        <v>40</v>
      </c>
      <c r="C1051" s="245">
        <v>40</v>
      </c>
      <c r="D1051" s="245">
        <v>0</v>
      </c>
      <c r="E1051" s="245">
        <v>4984</v>
      </c>
      <c r="F1051" s="258">
        <v>1012554</v>
      </c>
    </row>
    <row r="1052" spans="1:8" customFormat="1" ht="15" x14ac:dyDescent="0.25">
      <c r="A1052" s="250" t="s">
        <v>635</v>
      </c>
      <c r="B1052" s="328">
        <v>3</v>
      </c>
      <c r="C1052" s="328">
        <v>1</v>
      </c>
      <c r="D1052" s="328">
        <v>0</v>
      </c>
      <c r="E1052" s="328">
        <v>1609</v>
      </c>
      <c r="F1052" s="336">
        <v>337932</v>
      </c>
    </row>
    <row r="1053" spans="1:8" customFormat="1" ht="15" x14ac:dyDescent="0.25">
      <c r="A1053" s="252" t="s">
        <v>636</v>
      </c>
      <c r="B1053" s="330"/>
      <c r="C1053" s="330"/>
      <c r="D1053" s="330"/>
      <c r="E1053" s="330"/>
      <c r="F1053" s="338"/>
    </row>
    <row r="1054" spans="1:8" customFormat="1" ht="15" x14ac:dyDescent="0.25">
      <c r="A1054" s="253" t="s">
        <v>637</v>
      </c>
      <c r="B1054" s="243">
        <v>1</v>
      </c>
      <c r="C1054" s="243">
        <v>1</v>
      </c>
      <c r="D1054" s="243">
        <v>0</v>
      </c>
      <c r="E1054" s="243">
        <v>1213</v>
      </c>
      <c r="F1054" s="255">
        <v>246720</v>
      </c>
    </row>
    <row r="1055" spans="1:8" customFormat="1" ht="15" x14ac:dyDescent="0.25">
      <c r="A1055" s="253" t="s">
        <v>638</v>
      </c>
      <c r="B1055" s="243">
        <v>1</v>
      </c>
      <c r="C1055" s="243">
        <v>1</v>
      </c>
      <c r="D1055" s="243">
        <v>370</v>
      </c>
      <c r="E1055" s="243">
        <v>10160</v>
      </c>
      <c r="F1055" s="255">
        <v>2771676</v>
      </c>
    </row>
    <row r="1056" spans="1:8" customFormat="1" ht="15" x14ac:dyDescent="0.25">
      <c r="A1056" s="253" t="s">
        <v>660</v>
      </c>
      <c r="B1056" s="243">
        <v>1</v>
      </c>
      <c r="C1056" s="243">
        <v>1</v>
      </c>
      <c r="D1056" s="243">
        <v>300</v>
      </c>
      <c r="E1056" s="243">
        <v>7740</v>
      </c>
      <c r="F1056" s="255">
        <v>2247300</v>
      </c>
    </row>
    <row r="1057" spans="1:12" customFormat="1" ht="15" x14ac:dyDescent="0.25">
      <c r="A1057" s="253" t="s">
        <v>661</v>
      </c>
      <c r="B1057" s="243">
        <v>1</v>
      </c>
      <c r="C1057" s="243">
        <v>1</v>
      </c>
      <c r="D1057" s="243">
        <v>372</v>
      </c>
      <c r="E1057" s="243">
        <v>4974</v>
      </c>
      <c r="F1057" s="255">
        <v>2237808</v>
      </c>
    </row>
    <row r="1058" spans="1:12" customFormat="1" ht="15" x14ac:dyDescent="0.25">
      <c r="A1058" s="253" t="s">
        <v>662</v>
      </c>
      <c r="B1058" s="243">
        <v>12</v>
      </c>
      <c r="C1058" s="243">
        <v>0</v>
      </c>
      <c r="D1058" s="243">
        <v>0</v>
      </c>
      <c r="E1058" s="243">
        <v>2898</v>
      </c>
      <c r="F1058" s="255">
        <v>589464</v>
      </c>
    </row>
    <row r="1059" spans="1:12" customFormat="1" ht="15" x14ac:dyDescent="0.25">
      <c r="A1059" s="253" t="s">
        <v>663</v>
      </c>
      <c r="B1059" s="243">
        <v>1</v>
      </c>
      <c r="C1059" s="243">
        <v>0</v>
      </c>
      <c r="D1059" s="243">
        <v>0</v>
      </c>
      <c r="E1059" s="243">
        <v>2898</v>
      </c>
      <c r="F1059" s="255">
        <v>0</v>
      </c>
    </row>
    <row r="1060" spans="1:12" customFormat="1" ht="15" x14ac:dyDescent="0.25">
      <c r="A1060" s="253" t="s">
        <v>664</v>
      </c>
      <c r="B1060" s="243">
        <v>1</v>
      </c>
      <c r="C1060" s="243">
        <v>1</v>
      </c>
      <c r="D1060" s="243">
        <v>0</v>
      </c>
      <c r="E1060" s="243">
        <v>1911</v>
      </c>
      <c r="F1060" s="255">
        <v>317604</v>
      </c>
    </row>
    <row r="1061" spans="1:12" customFormat="1" ht="15" x14ac:dyDescent="0.25">
      <c r="A1061" s="253" t="s">
        <v>665</v>
      </c>
      <c r="B1061" s="243">
        <v>5</v>
      </c>
      <c r="C1061" s="243">
        <v>0</v>
      </c>
      <c r="D1061" s="243">
        <v>0</v>
      </c>
      <c r="E1061" s="243">
        <v>920</v>
      </c>
      <c r="F1061" s="255">
        <v>152928</v>
      </c>
    </row>
    <row r="1062" spans="1:12" customFormat="1" ht="15" x14ac:dyDescent="0.25">
      <c r="A1062" s="253" t="s">
        <v>666</v>
      </c>
      <c r="B1062" s="243">
        <v>1</v>
      </c>
      <c r="C1062" s="243">
        <v>1</v>
      </c>
      <c r="D1062" s="243">
        <v>0</v>
      </c>
      <c r="E1062" s="243">
        <v>6500</v>
      </c>
      <c r="F1062" s="255">
        <v>1080300</v>
      </c>
    </row>
    <row r="1063" spans="1:12" customFormat="1" ht="15" x14ac:dyDescent="0.25">
      <c r="A1063" s="253" t="s">
        <v>667</v>
      </c>
      <c r="B1063" s="243">
        <v>1</v>
      </c>
      <c r="C1063" s="243">
        <v>1</v>
      </c>
      <c r="D1063" s="243">
        <v>200</v>
      </c>
      <c r="E1063" s="243">
        <v>3200</v>
      </c>
      <c r="F1063" s="255">
        <v>1463040</v>
      </c>
    </row>
    <row r="1064" spans="1:12" customFormat="1" ht="15" x14ac:dyDescent="0.25">
      <c r="A1064" s="253" t="s">
        <v>668</v>
      </c>
      <c r="B1064" s="243">
        <v>1</v>
      </c>
      <c r="C1064" s="243">
        <v>1</v>
      </c>
      <c r="D1064" s="243">
        <v>0</v>
      </c>
      <c r="E1064" s="243">
        <v>224.4</v>
      </c>
      <c r="F1064" s="255">
        <v>51432</v>
      </c>
    </row>
    <row r="1065" spans="1:12" customFormat="1" ht="15" x14ac:dyDescent="0.25">
      <c r="A1065" s="253" t="s">
        <v>842</v>
      </c>
      <c r="B1065" s="243">
        <v>1</v>
      </c>
      <c r="C1065" s="243">
        <v>1</v>
      </c>
      <c r="D1065" s="243">
        <v>120</v>
      </c>
      <c r="E1065" s="243">
        <v>2964</v>
      </c>
      <c r="F1065" s="255">
        <v>757848</v>
      </c>
    </row>
    <row r="1066" spans="1:12" customFormat="1" ht="15" x14ac:dyDescent="0.25">
      <c r="A1066" s="250" t="s">
        <v>843</v>
      </c>
      <c r="B1066" s="328">
        <v>3</v>
      </c>
      <c r="C1066" s="328">
        <v>3</v>
      </c>
      <c r="D1066" s="328">
        <v>150</v>
      </c>
      <c r="E1066" s="328">
        <v>6658.4</v>
      </c>
      <c r="F1066" s="336">
        <v>947312</v>
      </c>
    </row>
    <row r="1067" spans="1:12" s="110" customFormat="1" ht="15" x14ac:dyDescent="0.25">
      <c r="A1067" s="251" t="s">
        <v>935</v>
      </c>
      <c r="B1067" s="329"/>
      <c r="C1067" s="329"/>
      <c r="D1067" s="329"/>
      <c r="E1067" s="329"/>
      <c r="F1067" s="337"/>
    </row>
    <row r="1068" spans="1:12" s="110" customFormat="1" ht="15" x14ac:dyDescent="0.25">
      <c r="A1068" s="252" t="s">
        <v>936</v>
      </c>
      <c r="B1068" s="330"/>
      <c r="C1068" s="330"/>
      <c r="D1068" s="330"/>
      <c r="E1068" s="330"/>
      <c r="F1068" s="338"/>
    </row>
    <row r="1069" spans="1:12" s="110" customFormat="1" ht="15" x14ac:dyDescent="0.25">
      <c r="A1069" s="253" t="s">
        <v>937</v>
      </c>
      <c r="B1069" s="243">
        <v>1</v>
      </c>
      <c r="C1069" s="243">
        <v>1</v>
      </c>
      <c r="D1069" s="243">
        <v>500</v>
      </c>
      <c r="E1069" s="243">
        <v>22456</v>
      </c>
      <c r="F1069" s="255">
        <v>1248500</v>
      </c>
    </row>
    <row r="1070" spans="1:12" s="110" customFormat="1" ht="15.75" thickBot="1" x14ac:dyDescent="0.3">
      <c r="A1070" s="259" t="s">
        <v>938</v>
      </c>
      <c r="B1070" s="260">
        <f t="shared" ref="B1070:D1070" si="1">SUM(B610:B1069)</f>
        <v>11868</v>
      </c>
      <c r="C1070" s="260">
        <f t="shared" si="1"/>
        <v>5685</v>
      </c>
      <c r="D1070" s="260">
        <f t="shared" si="1"/>
        <v>5193.91</v>
      </c>
      <c r="E1070" s="260">
        <f>SUM(E610:E1069)</f>
        <v>2175995.2999999998</v>
      </c>
      <c r="F1070" s="261">
        <f>SUM(F610:F1069)</f>
        <v>420381734</v>
      </c>
    </row>
    <row r="1071" spans="1:12" s="110" customFormat="1" ht="15" x14ac:dyDescent="0.25">
      <c r="A1071" s="170"/>
      <c r="B1071" s="171"/>
      <c r="C1071" s="171"/>
      <c r="D1071" s="171"/>
      <c r="E1071" s="171"/>
      <c r="F1071" s="171"/>
    </row>
    <row r="1072" spans="1:12" customFormat="1" ht="15" x14ac:dyDescent="0.25">
      <c r="A1072" s="57" t="s">
        <v>641</v>
      </c>
      <c r="B1072" s="151"/>
      <c r="C1072" s="151"/>
      <c r="D1072" s="151"/>
      <c r="E1072" s="151"/>
      <c r="F1072" s="136"/>
      <c r="G1072" s="57"/>
      <c r="H1072" s="49"/>
      <c r="I1072" s="49"/>
      <c r="J1072" s="49"/>
      <c r="K1072" s="49"/>
      <c r="L1072" s="49"/>
    </row>
    <row r="1073" spans="1:12" customFormat="1" ht="15.75" thickBot="1" x14ac:dyDescent="0.3">
      <c r="A1073" s="58" t="s">
        <v>642</v>
      </c>
      <c r="B1073" s="151"/>
      <c r="C1073" s="151"/>
      <c r="D1073" s="151"/>
      <c r="E1073" s="151"/>
      <c r="F1073" s="136"/>
      <c r="G1073" s="58"/>
      <c r="H1073" s="49"/>
      <c r="I1073" s="49"/>
      <c r="J1073" s="49"/>
      <c r="K1073" s="49"/>
      <c r="L1073" s="49"/>
    </row>
    <row r="1074" spans="1:12" customFormat="1" ht="77.25" thickBot="1" x14ac:dyDescent="0.3">
      <c r="A1074" s="155" t="s">
        <v>191</v>
      </c>
      <c r="B1074" s="149" t="s">
        <v>643</v>
      </c>
      <c r="C1074" s="149" t="s">
        <v>644</v>
      </c>
      <c r="D1074" s="149" t="s">
        <v>645</v>
      </c>
      <c r="E1074" s="149" t="s">
        <v>646</v>
      </c>
      <c r="F1074" s="160" t="s">
        <v>647</v>
      </c>
    </row>
    <row r="1075" spans="1:12" customFormat="1" ht="15.75" thickTop="1" x14ac:dyDescent="0.25">
      <c r="A1075" s="250" t="s">
        <v>195</v>
      </c>
      <c r="B1075" s="328">
        <v>7287.8539999999994</v>
      </c>
      <c r="C1075" s="328">
        <v>5267.0940000000001</v>
      </c>
      <c r="D1075" s="328">
        <v>35595.969374054977</v>
      </c>
      <c r="E1075" s="328">
        <v>255</v>
      </c>
      <c r="F1075" s="331">
        <v>276</v>
      </c>
    </row>
    <row r="1076" spans="1:12" customFormat="1" ht="15" x14ac:dyDescent="0.25">
      <c r="A1076" s="251" t="s">
        <v>196</v>
      </c>
      <c r="B1076" s="329"/>
      <c r="C1076" s="329"/>
      <c r="D1076" s="329"/>
      <c r="E1076" s="329"/>
      <c r="F1076" s="339"/>
    </row>
    <row r="1077" spans="1:12" customFormat="1" ht="15" x14ac:dyDescent="0.25">
      <c r="A1077" s="251" t="s">
        <v>197</v>
      </c>
      <c r="B1077" s="329"/>
      <c r="C1077" s="329"/>
      <c r="D1077" s="329"/>
      <c r="E1077" s="329"/>
      <c r="F1077" s="339"/>
    </row>
    <row r="1078" spans="1:12" customFormat="1" ht="15" x14ac:dyDescent="0.25">
      <c r="A1078" s="251" t="s">
        <v>198</v>
      </c>
      <c r="B1078" s="329"/>
      <c r="C1078" s="329"/>
      <c r="D1078" s="329"/>
      <c r="E1078" s="329"/>
      <c r="F1078" s="339"/>
    </row>
    <row r="1079" spans="1:12" customFormat="1" ht="15" x14ac:dyDescent="0.25">
      <c r="A1079" s="251" t="s">
        <v>199</v>
      </c>
      <c r="B1079" s="329"/>
      <c r="C1079" s="329"/>
      <c r="D1079" s="329"/>
      <c r="E1079" s="329"/>
      <c r="F1079" s="339"/>
    </row>
    <row r="1080" spans="1:12" customFormat="1" ht="15" x14ac:dyDescent="0.25">
      <c r="A1080" s="251" t="s">
        <v>200</v>
      </c>
      <c r="B1080" s="329"/>
      <c r="C1080" s="329"/>
      <c r="D1080" s="329"/>
      <c r="E1080" s="329"/>
      <c r="F1080" s="339"/>
    </row>
    <row r="1081" spans="1:12" customFormat="1" ht="15" x14ac:dyDescent="0.25">
      <c r="A1081" s="252" t="s">
        <v>201</v>
      </c>
      <c r="B1081" s="330"/>
      <c r="C1081" s="330"/>
      <c r="D1081" s="330"/>
      <c r="E1081" s="330"/>
      <c r="F1081" s="332"/>
    </row>
    <row r="1082" spans="1:12" customFormat="1" ht="15" x14ac:dyDescent="0.25">
      <c r="A1082" s="253" t="s">
        <v>202</v>
      </c>
      <c r="B1082" s="244">
        <v>3569.1470000000013</v>
      </c>
      <c r="C1082" s="244">
        <v>2337.7070000000008</v>
      </c>
      <c r="D1082" s="244">
        <v>33119.372709411997</v>
      </c>
      <c r="E1082" s="244">
        <v>224</v>
      </c>
      <c r="F1082" s="262">
        <v>217</v>
      </c>
    </row>
    <row r="1083" spans="1:12" customFormat="1" ht="15" x14ac:dyDescent="0.25">
      <c r="A1083" s="250" t="s">
        <v>203</v>
      </c>
      <c r="B1083" s="328">
        <v>439.50500000000005</v>
      </c>
      <c r="C1083" s="328">
        <v>436.1450000000001</v>
      </c>
      <c r="D1083" s="328">
        <v>2852.0077580153434</v>
      </c>
      <c r="E1083" s="328">
        <v>19</v>
      </c>
      <c r="F1083" s="331">
        <v>4</v>
      </c>
    </row>
    <row r="1084" spans="1:12" customFormat="1" ht="15" x14ac:dyDescent="0.25">
      <c r="A1084" s="251" t="s">
        <v>204</v>
      </c>
      <c r="B1084" s="329"/>
      <c r="C1084" s="329"/>
      <c r="D1084" s="329"/>
      <c r="E1084" s="329"/>
      <c r="F1084" s="339"/>
    </row>
    <row r="1085" spans="1:12" customFormat="1" ht="15" x14ac:dyDescent="0.25">
      <c r="A1085" s="251" t="s">
        <v>205</v>
      </c>
      <c r="B1085" s="329"/>
      <c r="C1085" s="329"/>
      <c r="D1085" s="329"/>
      <c r="E1085" s="329"/>
      <c r="F1085" s="339"/>
    </row>
    <row r="1086" spans="1:12" customFormat="1" ht="15" x14ac:dyDescent="0.25">
      <c r="A1086" s="251" t="s">
        <v>206</v>
      </c>
      <c r="B1086" s="329"/>
      <c r="C1086" s="329"/>
      <c r="D1086" s="329"/>
      <c r="E1086" s="329"/>
      <c r="F1086" s="339"/>
    </row>
    <row r="1087" spans="1:12" customFormat="1" ht="15" x14ac:dyDescent="0.25">
      <c r="A1087" s="252" t="s">
        <v>207</v>
      </c>
      <c r="B1087" s="330"/>
      <c r="C1087" s="330"/>
      <c r="D1087" s="330"/>
      <c r="E1087" s="330"/>
      <c r="F1087" s="332"/>
    </row>
    <row r="1088" spans="1:12" customFormat="1" ht="15" x14ac:dyDescent="0.25">
      <c r="A1088" s="253" t="s">
        <v>208</v>
      </c>
      <c r="B1088" s="244">
        <v>23.545000000000002</v>
      </c>
      <c r="C1088" s="244">
        <v>23.545000000000002</v>
      </c>
      <c r="D1088" s="244">
        <v>140.57575652732203</v>
      </c>
      <c r="E1088" s="244">
        <v>1</v>
      </c>
      <c r="F1088" s="262">
        <v>1</v>
      </c>
    </row>
    <row r="1089" spans="1:6" customFormat="1" ht="15" x14ac:dyDescent="0.25">
      <c r="A1089" s="253" t="s">
        <v>209</v>
      </c>
      <c r="B1089" s="244">
        <v>358.03</v>
      </c>
      <c r="C1089" s="244">
        <v>358.03</v>
      </c>
      <c r="D1089" s="244">
        <v>149.17916666666667</v>
      </c>
      <c r="E1089" s="244">
        <v>0</v>
      </c>
      <c r="F1089" s="262">
        <v>0</v>
      </c>
    </row>
    <row r="1090" spans="1:6" customFormat="1" ht="15" x14ac:dyDescent="0.25">
      <c r="A1090" s="250" t="s">
        <v>210</v>
      </c>
      <c r="B1090" s="328">
        <v>8106.600300000001</v>
      </c>
      <c r="C1090" s="328">
        <v>6335.8803000000007</v>
      </c>
      <c r="D1090" s="328">
        <v>48288.506109875809</v>
      </c>
      <c r="E1090" s="328">
        <v>62</v>
      </c>
      <c r="F1090" s="331">
        <v>243</v>
      </c>
    </row>
    <row r="1091" spans="1:6" customFormat="1" ht="15" x14ac:dyDescent="0.25">
      <c r="A1091" s="251" t="s">
        <v>211</v>
      </c>
      <c r="B1091" s="329"/>
      <c r="C1091" s="329"/>
      <c r="D1091" s="329"/>
      <c r="E1091" s="329"/>
      <c r="F1091" s="339"/>
    </row>
    <row r="1092" spans="1:6" customFormat="1" ht="15" x14ac:dyDescent="0.25">
      <c r="A1092" s="251" t="s">
        <v>212</v>
      </c>
      <c r="B1092" s="329"/>
      <c r="C1092" s="329"/>
      <c r="D1092" s="329"/>
      <c r="E1092" s="329"/>
      <c r="F1092" s="339"/>
    </row>
    <row r="1093" spans="1:6" customFormat="1" ht="15" x14ac:dyDescent="0.25">
      <c r="A1093" s="251" t="s">
        <v>213</v>
      </c>
      <c r="B1093" s="329"/>
      <c r="C1093" s="329"/>
      <c r="D1093" s="329"/>
      <c r="E1093" s="329"/>
      <c r="F1093" s="339"/>
    </row>
    <row r="1094" spans="1:6" customFormat="1" ht="15" x14ac:dyDescent="0.25">
      <c r="A1094" s="251" t="s">
        <v>214</v>
      </c>
      <c r="B1094" s="329"/>
      <c r="C1094" s="329"/>
      <c r="D1094" s="329"/>
      <c r="E1094" s="329"/>
      <c r="F1094" s="339"/>
    </row>
    <row r="1095" spans="1:6" customFormat="1" ht="15" x14ac:dyDescent="0.25">
      <c r="A1095" s="251" t="s">
        <v>215</v>
      </c>
      <c r="B1095" s="329"/>
      <c r="C1095" s="329"/>
      <c r="D1095" s="329"/>
      <c r="E1095" s="329"/>
      <c r="F1095" s="339"/>
    </row>
    <row r="1096" spans="1:6" customFormat="1" ht="15" x14ac:dyDescent="0.25">
      <c r="A1096" s="251" t="s">
        <v>216</v>
      </c>
      <c r="B1096" s="329"/>
      <c r="C1096" s="329"/>
      <c r="D1096" s="329"/>
      <c r="E1096" s="329"/>
      <c r="F1096" s="339"/>
    </row>
    <row r="1097" spans="1:6" customFormat="1" ht="15" x14ac:dyDescent="0.25">
      <c r="A1097" s="251" t="s">
        <v>217</v>
      </c>
      <c r="B1097" s="329"/>
      <c r="C1097" s="329"/>
      <c r="D1097" s="329"/>
      <c r="E1097" s="329"/>
      <c r="F1097" s="339"/>
    </row>
    <row r="1098" spans="1:6" customFormat="1" ht="15" x14ac:dyDescent="0.25">
      <c r="A1098" s="251" t="s">
        <v>218</v>
      </c>
      <c r="B1098" s="329"/>
      <c r="C1098" s="329"/>
      <c r="D1098" s="329"/>
      <c r="E1098" s="329"/>
      <c r="F1098" s="339"/>
    </row>
    <row r="1099" spans="1:6" customFormat="1" ht="15" x14ac:dyDescent="0.25">
      <c r="A1099" s="252" t="s">
        <v>219</v>
      </c>
      <c r="B1099" s="330"/>
      <c r="C1099" s="330"/>
      <c r="D1099" s="330"/>
      <c r="E1099" s="330"/>
      <c r="F1099" s="332"/>
    </row>
    <row r="1100" spans="1:6" customFormat="1" ht="15" x14ac:dyDescent="0.25">
      <c r="A1100" s="250" t="s">
        <v>220</v>
      </c>
      <c r="B1100" s="328">
        <v>17027.200609999996</v>
      </c>
      <c r="C1100" s="328">
        <v>13514.320609999999</v>
      </c>
      <c r="D1100" s="328">
        <v>100475.12867114136</v>
      </c>
      <c r="E1100" s="328">
        <v>307</v>
      </c>
      <c r="F1100" s="331">
        <v>544</v>
      </c>
    </row>
    <row r="1101" spans="1:6" customFormat="1" ht="15" x14ac:dyDescent="0.25">
      <c r="A1101" s="251" t="s">
        <v>221</v>
      </c>
      <c r="B1101" s="329"/>
      <c r="C1101" s="329"/>
      <c r="D1101" s="329"/>
      <c r="E1101" s="329"/>
      <c r="F1101" s="339"/>
    </row>
    <row r="1102" spans="1:6" customFormat="1" ht="15" x14ac:dyDescent="0.25">
      <c r="A1102" s="251" t="s">
        <v>222</v>
      </c>
      <c r="B1102" s="329"/>
      <c r="C1102" s="329"/>
      <c r="D1102" s="329"/>
      <c r="E1102" s="329"/>
      <c r="F1102" s="339"/>
    </row>
    <row r="1103" spans="1:6" customFormat="1" ht="15" x14ac:dyDescent="0.25">
      <c r="A1103" s="251" t="s">
        <v>223</v>
      </c>
      <c r="B1103" s="329"/>
      <c r="C1103" s="329"/>
      <c r="D1103" s="329"/>
      <c r="E1103" s="329"/>
      <c r="F1103" s="339"/>
    </row>
    <row r="1104" spans="1:6" customFormat="1" ht="15" x14ac:dyDescent="0.25">
      <c r="A1104" s="251" t="s">
        <v>224</v>
      </c>
      <c r="B1104" s="329"/>
      <c r="C1104" s="329"/>
      <c r="D1104" s="329"/>
      <c r="E1104" s="329"/>
      <c r="F1104" s="339"/>
    </row>
    <row r="1105" spans="1:6" customFormat="1" ht="15" x14ac:dyDescent="0.25">
      <c r="A1105" s="251" t="s">
        <v>225</v>
      </c>
      <c r="B1105" s="329"/>
      <c r="C1105" s="329"/>
      <c r="D1105" s="329"/>
      <c r="E1105" s="329"/>
      <c r="F1105" s="339"/>
    </row>
    <row r="1106" spans="1:6" customFormat="1" ht="15" x14ac:dyDescent="0.25">
      <c r="A1106" s="251" t="s">
        <v>226</v>
      </c>
      <c r="B1106" s="329"/>
      <c r="C1106" s="329"/>
      <c r="D1106" s="329"/>
      <c r="E1106" s="329"/>
      <c r="F1106" s="339"/>
    </row>
    <row r="1107" spans="1:6" customFormat="1" ht="15" x14ac:dyDescent="0.25">
      <c r="A1107" s="251" t="s">
        <v>227</v>
      </c>
      <c r="B1107" s="329"/>
      <c r="C1107" s="329"/>
      <c r="D1107" s="329"/>
      <c r="E1107" s="329"/>
      <c r="F1107" s="339"/>
    </row>
    <row r="1108" spans="1:6" customFormat="1" ht="15" x14ac:dyDescent="0.25">
      <c r="A1108" s="251" t="s">
        <v>228</v>
      </c>
      <c r="B1108" s="329"/>
      <c r="C1108" s="329"/>
      <c r="D1108" s="329"/>
      <c r="E1108" s="329"/>
      <c r="F1108" s="339"/>
    </row>
    <row r="1109" spans="1:6" customFormat="1" ht="15" x14ac:dyDescent="0.25">
      <c r="A1109" s="251" t="s">
        <v>229</v>
      </c>
      <c r="B1109" s="329"/>
      <c r="C1109" s="329"/>
      <c r="D1109" s="329"/>
      <c r="E1109" s="329"/>
      <c r="F1109" s="339"/>
    </row>
    <row r="1110" spans="1:6" customFormat="1" ht="15" x14ac:dyDescent="0.25">
      <c r="A1110" s="251" t="s">
        <v>230</v>
      </c>
      <c r="B1110" s="329"/>
      <c r="C1110" s="329"/>
      <c r="D1110" s="329"/>
      <c r="E1110" s="329"/>
      <c r="F1110" s="339"/>
    </row>
    <row r="1111" spans="1:6" customFormat="1" ht="15" x14ac:dyDescent="0.25">
      <c r="A1111" s="251" t="s">
        <v>231</v>
      </c>
      <c r="B1111" s="329"/>
      <c r="C1111" s="329"/>
      <c r="D1111" s="329"/>
      <c r="E1111" s="329"/>
      <c r="F1111" s="339"/>
    </row>
    <row r="1112" spans="1:6" customFormat="1" ht="15" x14ac:dyDescent="0.25">
      <c r="A1112" s="251" t="s">
        <v>232</v>
      </c>
      <c r="B1112" s="329"/>
      <c r="C1112" s="329"/>
      <c r="D1112" s="329"/>
      <c r="E1112" s="329"/>
      <c r="F1112" s="339"/>
    </row>
    <row r="1113" spans="1:6" customFormat="1" ht="15" x14ac:dyDescent="0.25">
      <c r="A1113" s="251" t="s">
        <v>233</v>
      </c>
      <c r="B1113" s="329"/>
      <c r="C1113" s="329"/>
      <c r="D1113" s="329"/>
      <c r="E1113" s="329"/>
      <c r="F1113" s="339"/>
    </row>
    <row r="1114" spans="1:6" customFormat="1" ht="15" x14ac:dyDescent="0.25">
      <c r="A1114" s="252" t="s">
        <v>234</v>
      </c>
      <c r="B1114" s="330"/>
      <c r="C1114" s="330"/>
      <c r="D1114" s="330"/>
      <c r="E1114" s="330"/>
      <c r="F1114" s="332"/>
    </row>
    <row r="1115" spans="1:6" customFormat="1" ht="15" x14ac:dyDescent="0.25">
      <c r="A1115" s="250" t="s">
        <v>235</v>
      </c>
      <c r="B1115" s="328">
        <v>6311.3550000000005</v>
      </c>
      <c r="C1115" s="328">
        <v>4698.835</v>
      </c>
      <c r="D1115" s="328">
        <v>34391.683377257388</v>
      </c>
      <c r="E1115" s="328">
        <v>213</v>
      </c>
      <c r="F1115" s="331">
        <v>210</v>
      </c>
    </row>
    <row r="1116" spans="1:6" customFormat="1" ht="15" x14ac:dyDescent="0.25">
      <c r="A1116" s="251" t="s">
        <v>236</v>
      </c>
      <c r="B1116" s="329"/>
      <c r="C1116" s="329"/>
      <c r="D1116" s="329"/>
      <c r="E1116" s="329"/>
      <c r="F1116" s="339"/>
    </row>
    <row r="1117" spans="1:6" customFormat="1" ht="15" x14ac:dyDescent="0.25">
      <c r="A1117" s="251" t="s">
        <v>237</v>
      </c>
      <c r="B1117" s="329"/>
      <c r="C1117" s="329"/>
      <c r="D1117" s="329"/>
      <c r="E1117" s="329"/>
      <c r="F1117" s="339"/>
    </row>
    <row r="1118" spans="1:6" customFormat="1" ht="15" x14ac:dyDescent="0.25">
      <c r="A1118" s="251" t="s">
        <v>238</v>
      </c>
      <c r="B1118" s="329"/>
      <c r="C1118" s="329"/>
      <c r="D1118" s="329"/>
      <c r="E1118" s="329"/>
      <c r="F1118" s="339"/>
    </row>
    <row r="1119" spans="1:6" customFormat="1" ht="15" x14ac:dyDescent="0.25">
      <c r="A1119" s="251" t="s">
        <v>239</v>
      </c>
      <c r="B1119" s="329"/>
      <c r="C1119" s="329"/>
      <c r="D1119" s="329"/>
      <c r="E1119" s="329"/>
      <c r="F1119" s="339"/>
    </row>
    <row r="1120" spans="1:6" customFormat="1" ht="15" x14ac:dyDescent="0.25">
      <c r="A1120" s="251" t="s">
        <v>240</v>
      </c>
      <c r="B1120" s="329"/>
      <c r="C1120" s="329"/>
      <c r="D1120" s="329"/>
      <c r="E1120" s="329"/>
      <c r="F1120" s="339"/>
    </row>
    <row r="1121" spans="1:6" customFormat="1" ht="15" x14ac:dyDescent="0.25">
      <c r="A1121" s="252" t="s">
        <v>241</v>
      </c>
      <c r="B1121" s="330"/>
      <c r="C1121" s="330"/>
      <c r="D1121" s="330"/>
      <c r="E1121" s="330"/>
      <c r="F1121" s="332"/>
    </row>
    <row r="1122" spans="1:6" customFormat="1" ht="15" x14ac:dyDescent="0.25">
      <c r="A1122" s="250" t="s">
        <v>242</v>
      </c>
      <c r="B1122" s="328">
        <v>6627.9372999999996</v>
      </c>
      <c r="C1122" s="328">
        <v>4689.4973000000009</v>
      </c>
      <c r="D1122" s="328">
        <v>32396.756405676311</v>
      </c>
      <c r="E1122" s="328">
        <v>214</v>
      </c>
      <c r="F1122" s="331">
        <v>241</v>
      </c>
    </row>
    <row r="1123" spans="1:6" customFormat="1" ht="15" x14ac:dyDescent="0.25">
      <c r="A1123" s="251" t="s">
        <v>243</v>
      </c>
      <c r="B1123" s="329"/>
      <c r="C1123" s="329"/>
      <c r="D1123" s="329"/>
      <c r="E1123" s="329"/>
      <c r="F1123" s="339"/>
    </row>
    <row r="1124" spans="1:6" customFormat="1" ht="15" x14ac:dyDescent="0.25">
      <c r="A1124" s="251" t="s">
        <v>244</v>
      </c>
      <c r="B1124" s="329"/>
      <c r="C1124" s="329"/>
      <c r="D1124" s="329"/>
      <c r="E1124" s="329"/>
      <c r="F1124" s="339"/>
    </row>
    <row r="1125" spans="1:6" customFormat="1" ht="15" x14ac:dyDescent="0.25">
      <c r="A1125" s="251" t="s">
        <v>245</v>
      </c>
      <c r="B1125" s="329"/>
      <c r="C1125" s="329"/>
      <c r="D1125" s="329"/>
      <c r="E1125" s="329"/>
      <c r="F1125" s="339"/>
    </row>
    <row r="1126" spans="1:6" customFormat="1" ht="15" x14ac:dyDescent="0.25">
      <c r="A1126" s="251" t="s">
        <v>246</v>
      </c>
      <c r="B1126" s="329"/>
      <c r="C1126" s="329"/>
      <c r="D1126" s="329"/>
      <c r="E1126" s="329"/>
      <c r="F1126" s="339"/>
    </row>
    <row r="1127" spans="1:6" customFormat="1" ht="15" x14ac:dyDescent="0.25">
      <c r="A1127" s="251" t="s">
        <v>247</v>
      </c>
      <c r="B1127" s="329"/>
      <c r="C1127" s="329"/>
      <c r="D1127" s="329"/>
      <c r="E1127" s="329"/>
      <c r="F1127" s="339"/>
    </row>
    <row r="1128" spans="1:6" customFormat="1" ht="15" x14ac:dyDescent="0.25">
      <c r="A1128" s="251" t="s">
        <v>248</v>
      </c>
      <c r="B1128" s="329"/>
      <c r="C1128" s="329"/>
      <c r="D1128" s="329"/>
      <c r="E1128" s="329"/>
      <c r="F1128" s="339"/>
    </row>
    <row r="1129" spans="1:6" customFormat="1" ht="15" x14ac:dyDescent="0.25">
      <c r="A1129" s="252" t="s">
        <v>249</v>
      </c>
      <c r="B1129" s="330"/>
      <c r="C1129" s="330"/>
      <c r="D1129" s="330"/>
      <c r="E1129" s="330"/>
      <c r="F1129" s="332"/>
    </row>
    <row r="1130" spans="1:6" customFormat="1" ht="15" x14ac:dyDescent="0.25">
      <c r="A1130" s="253" t="s">
        <v>250</v>
      </c>
      <c r="B1130" s="243">
        <v>2345.7145100000002</v>
      </c>
      <c r="C1130" s="243">
        <v>2075.2345099999984</v>
      </c>
      <c r="D1130" s="243">
        <v>22826.268949772479</v>
      </c>
      <c r="E1130" s="243">
        <v>0</v>
      </c>
      <c r="F1130" s="263">
        <v>105</v>
      </c>
    </row>
    <row r="1131" spans="1:6" customFormat="1" ht="15" x14ac:dyDescent="0.25">
      <c r="A1131" s="250" t="s">
        <v>251</v>
      </c>
      <c r="B1131" s="328">
        <v>2404.6379999999999</v>
      </c>
      <c r="C1131" s="328">
        <v>1599.6380000000001</v>
      </c>
      <c r="D1131" s="328">
        <v>11070.317914087827</v>
      </c>
      <c r="E1131" s="328">
        <v>79</v>
      </c>
      <c r="F1131" s="331">
        <v>78</v>
      </c>
    </row>
    <row r="1132" spans="1:6" customFormat="1" ht="15" x14ac:dyDescent="0.25">
      <c r="A1132" s="251" t="s">
        <v>252</v>
      </c>
      <c r="B1132" s="329"/>
      <c r="C1132" s="329"/>
      <c r="D1132" s="329"/>
      <c r="E1132" s="329"/>
      <c r="F1132" s="339"/>
    </row>
    <row r="1133" spans="1:6" customFormat="1" ht="15" x14ac:dyDescent="0.25">
      <c r="A1133" s="252" t="s">
        <v>253</v>
      </c>
      <c r="B1133" s="330"/>
      <c r="C1133" s="330"/>
      <c r="D1133" s="330"/>
      <c r="E1133" s="330"/>
      <c r="F1133" s="332"/>
    </row>
    <row r="1134" spans="1:6" customFormat="1" ht="15" x14ac:dyDescent="0.25">
      <c r="A1134" s="250" t="s">
        <v>254</v>
      </c>
      <c r="B1134" s="328">
        <v>2404.6379999999999</v>
      </c>
      <c r="C1134" s="328">
        <v>1599.6380000000001</v>
      </c>
      <c r="D1134" s="328">
        <v>11070.317914087827</v>
      </c>
      <c r="E1134" s="328">
        <v>79</v>
      </c>
      <c r="F1134" s="331">
        <v>78</v>
      </c>
    </row>
    <row r="1135" spans="1:6" customFormat="1" ht="15" x14ac:dyDescent="0.25">
      <c r="A1135" s="252" t="s">
        <v>255</v>
      </c>
      <c r="B1135" s="330"/>
      <c r="C1135" s="330"/>
      <c r="D1135" s="330"/>
      <c r="E1135" s="330"/>
      <c r="F1135" s="332"/>
    </row>
    <row r="1136" spans="1:6" customFormat="1" ht="15" x14ac:dyDescent="0.25">
      <c r="A1136" s="253" t="s">
        <v>256</v>
      </c>
      <c r="B1136" s="243">
        <v>1395.9730000000006</v>
      </c>
      <c r="C1136" s="243">
        <v>972.61299999999983</v>
      </c>
      <c r="D1136" s="243">
        <v>6479.6339870561433</v>
      </c>
      <c r="E1136" s="243">
        <v>38</v>
      </c>
      <c r="F1136" s="263">
        <v>39</v>
      </c>
    </row>
    <row r="1137" spans="1:6" customFormat="1" ht="15" x14ac:dyDescent="0.25">
      <c r="A1137" s="253" t="s">
        <v>257</v>
      </c>
      <c r="B1137" s="243">
        <v>1302.7170000000006</v>
      </c>
      <c r="C1137" s="243">
        <v>918.55700000000024</v>
      </c>
      <c r="D1137" s="243">
        <v>6491.6189125056244</v>
      </c>
      <c r="E1137" s="243">
        <v>40</v>
      </c>
      <c r="F1137" s="263">
        <v>40</v>
      </c>
    </row>
    <row r="1138" spans="1:6" customFormat="1" ht="15" x14ac:dyDescent="0.25">
      <c r="A1138" s="250" t="s">
        <v>258</v>
      </c>
      <c r="B1138" s="328">
        <v>2603.0470000000005</v>
      </c>
      <c r="C1138" s="328">
        <v>1727.4869999999999</v>
      </c>
      <c r="D1138" s="328">
        <v>13260.182744694599</v>
      </c>
      <c r="E1138" s="328">
        <v>86</v>
      </c>
      <c r="F1138" s="331">
        <v>85</v>
      </c>
    </row>
    <row r="1139" spans="1:6" customFormat="1" ht="15" x14ac:dyDescent="0.25">
      <c r="A1139" s="252" t="s">
        <v>259</v>
      </c>
      <c r="B1139" s="330"/>
      <c r="C1139" s="330"/>
      <c r="D1139" s="330"/>
      <c r="E1139" s="330"/>
      <c r="F1139" s="332"/>
    </row>
    <row r="1140" spans="1:6" customFormat="1" ht="15" x14ac:dyDescent="0.25">
      <c r="A1140" s="253" t="s">
        <v>260</v>
      </c>
      <c r="B1140" s="243">
        <v>4743.6930600000014</v>
      </c>
      <c r="C1140" s="243">
        <v>3707.4130599999953</v>
      </c>
      <c r="D1140" s="243">
        <v>24629.470714479481</v>
      </c>
      <c r="E1140" s="243">
        <v>0</v>
      </c>
      <c r="F1140" s="263">
        <v>120</v>
      </c>
    </row>
    <row r="1141" spans="1:6" customFormat="1" ht="15" x14ac:dyDescent="0.25">
      <c r="A1141" s="250" t="s">
        <v>261</v>
      </c>
      <c r="B1141" s="328">
        <v>3612.2420000000006</v>
      </c>
      <c r="C1141" s="328">
        <v>2550.2020000000002</v>
      </c>
      <c r="D1141" s="328">
        <v>18248.554236368313</v>
      </c>
      <c r="E1141" s="328">
        <v>118</v>
      </c>
      <c r="F1141" s="331">
        <v>121</v>
      </c>
    </row>
    <row r="1142" spans="1:6" customFormat="1" ht="15" x14ac:dyDescent="0.25">
      <c r="A1142" s="251" t="s">
        <v>262</v>
      </c>
      <c r="B1142" s="329"/>
      <c r="C1142" s="329"/>
      <c r="D1142" s="329"/>
      <c r="E1142" s="329"/>
      <c r="F1142" s="339"/>
    </row>
    <row r="1143" spans="1:6" customFormat="1" ht="15" x14ac:dyDescent="0.25">
      <c r="A1143" s="252" t="s">
        <v>263</v>
      </c>
      <c r="B1143" s="330"/>
      <c r="C1143" s="330"/>
      <c r="D1143" s="330"/>
      <c r="E1143" s="330"/>
      <c r="F1143" s="332"/>
    </row>
    <row r="1144" spans="1:6" customFormat="1" ht="15" x14ac:dyDescent="0.25">
      <c r="A1144" s="253" t="s">
        <v>264</v>
      </c>
      <c r="B1144" s="243">
        <v>4531.2500000000018</v>
      </c>
      <c r="C1144" s="243">
        <v>3116.1299999999987</v>
      </c>
      <c r="D1144" s="243">
        <v>21668.101425095458</v>
      </c>
      <c r="E1144" s="243">
        <v>186</v>
      </c>
      <c r="F1144" s="263">
        <v>187</v>
      </c>
    </row>
    <row r="1145" spans="1:6" customFormat="1" ht="15" x14ac:dyDescent="0.25">
      <c r="A1145" s="253" t="s">
        <v>265</v>
      </c>
      <c r="B1145" s="243">
        <v>3338.9009999999998</v>
      </c>
      <c r="C1145" s="243">
        <v>2202.6610000000001</v>
      </c>
      <c r="D1145" s="243">
        <v>14936.200975105519</v>
      </c>
      <c r="E1145" s="243">
        <v>132</v>
      </c>
      <c r="F1145" s="263">
        <v>132</v>
      </c>
    </row>
    <row r="1146" spans="1:6" customFormat="1" ht="15" x14ac:dyDescent="0.25">
      <c r="A1146" s="250" t="s">
        <v>266</v>
      </c>
      <c r="B1146" s="328">
        <v>18903.146939999995</v>
      </c>
      <c r="C1146" s="328">
        <v>13912.146940000002</v>
      </c>
      <c r="D1146" s="328">
        <v>102506.8312281504</v>
      </c>
      <c r="E1146" s="328">
        <v>394</v>
      </c>
      <c r="F1146" s="331">
        <v>635</v>
      </c>
    </row>
    <row r="1147" spans="1:6" customFormat="1" ht="15" x14ac:dyDescent="0.25">
      <c r="A1147" s="251" t="s">
        <v>267</v>
      </c>
      <c r="B1147" s="329"/>
      <c r="C1147" s="329"/>
      <c r="D1147" s="329"/>
      <c r="E1147" s="329"/>
      <c r="F1147" s="339"/>
    </row>
    <row r="1148" spans="1:6" customFormat="1" ht="15" x14ac:dyDescent="0.25">
      <c r="A1148" s="251" t="s">
        <v>268</v>
      </c>
      <c r="B1148" s="329"/>
      <c r="C1148" s="329"/>
      <c r="D1148" s="329"/>
      <c r="E1148" s="329"/>
      <c r="F1148" s="339"/>
    </row>
    <row r="1149" spans="1:6" customFormat="1" ht="15" x14ac:dyDescent="0.25">
      <c r="A1149" s="251" t="s">
        <v>269</v>
      </c>
      <c r="B1149" s="329"/>
      <c r="C1149" s="329"/>
      <c r="D1149" s="329"/>
      <c r="E1149" s="329"/>
      <c r="F1149" s="339"/>
    </row>
    <row r="1150" spans="1:6" customFormat="1" ht="15" x14ac:dyDescent="0.25">
      <c r="A1150" s="251" t="s">
        <v>270</v>
      </c>
      <c r="B1150" s="329"/>
      <c r="C1150" s="329"/>
      <c r="D1150" s="329"/>
      <c r="E1150" s="329"/>
      <c r="F1150" s="339"/>
    </row>
    <row r="1151" spans="1:6" customFormat="1" ht="15" x14ac:dyDescent="0.25">
      <c r="A1151" s="251" t="s">
        <v>271</v>
      </c>
      <c r="B1151" s="329"/>
      <c r="C1151" s="329"/>
      <c r="D1151" s="329"/>
      <c r="E1151" s="329"/>
      <c r="F1151" s="339"/>
    </row>
    <row r="1152" spans="1:6" customFormat="1" ht="15" x14ac:dyDescent="0.25">
      <c r="A1152" s="251" t="s">
        <v>272</v>
      </c>
      <c r="B1152" s="329"/>
      <c r="C1152" s="329"/>
      <c r="D1152" s="329"/>
      <c r="E1152" s="329"/>
      <c r="F1152" s="339"/>
    </row>
    <row r="1153" spans="1:6" customFormat="1" ht="15" x14ac:dyDescent="0.25">
      <c r="A1153" s="251" t="s">
        <v>273</v>
      </c>
      <c r="B1153" s="329"/>
      <c r="C1153" s="329"/>
      <c r="D1153" s="329"/>
      <c r="E1153" s="329"/>
      <c r="F1153" s="339"/>
    </row>
    <row r="1154" spans="1:6" customFormat="1" ht="15" x14ac:dyDescent="0.25">
      <c r="A1154" s="251" t="s">
        <v>274</v>
      </c>
      <c r="B1154" s="329"/>
      <c r="C1154" s="329"/>
      <c r="D1154" s="329"/>
      <c r="E1154" s="329"/>
      <c r="F1154" s="339"/>
    </row>
    <row r="1155" spans="1:6" customFormat="1" ht="15" x14ac:dyDescent="0.25">
      <c r="A1155" s="251" t="s">
        <v>275</v>
      </c>
      <c r="B1155" s="329"/>
      <c r="C1155" s="329"/>
      <c r="D1155" s="329"/>
      <c r="E1155" s="329"/>
      <c r="F1155" s="339"/>
    </row>
    <row r="1156" spans="1:6" customFormat="1" ht="15" x14ac:dyDescent="0.25">
      <c r="A1156" s="251" t="s">
        <v>276</v>
      </c>
      <c r="B1156" s="329"/>
      <c r="C1156" s="329"/>
      <c r="D1156" s="329"/>
      <c r="E1156" s="329"/>
      <c r="F1156" s="339"/>
    </row>
    <row r="1157" spans="1:6" customFormat="1" ht="15" x14ac:dyDescent="0.25">
      <c r="A1157" s="251" t="s">
        <v>277</v>
      </c>
      <c r="B1157" s="329"/>
      <c r="C1157" s="329"/>
      <c r="D1157" s="329"/>
      <c r="E1157" s="329"/>
      <c r="F1157" s="339"/>
    </row>
    <row r="1158" spans="1:6" customFormat="1" ht="15" x14ac:dyDescent="0.25">
      <c r="A1158" s="251" t="s">
        <v>278</v>
      </c>
      <c r="B1158" s="329"/>
      <c r="C1158" s="329"/>
      <c r="D1158" s="329"/>
      <c r="E1158" s="329"/>
      <c r="F1158" s="339"/>
    </row>
    <row r="1159" spans="1:6" customFormat="1" ht="15" x14ac:dyDescent="0.25">
      <c r="A1159" s="251" t="s">
        <v>279</v>
      </c>
      <c r="B1159" s="329"/>
      <c r="C1159" s="329"/>
      <c r="D1159" s="329"/>
      <c r="E1159" s="329"/>
      <c r="F1159" s="339"/>
    </row>
    <row r="1160" spans="1:6" customFormat="1" ht="15" x14ac:dyDescent="0.25">
      <c r="A1160" s="251" t="s">
        <v>280</v>
      </c>
      <c r="B1160" s="329"/>
      <c r="C1160" s="329"/>
      <c r="D1160" s="329"/>
      <c r="E1160" s="329"/>
      <c r="F1160" s="339"/>
    </row>
    <row r="1161" spans="1:6" customFormat="1" ht="15" x14ac:dyDescent="0.25">
      <c r="A1161" s="252" t="s">
        <v>281</v>
      </c>
      <c r="B1161" s="330"/>
      <c r="C1161" s="330"/>
      <c r="D1161" s="330"/>
      <c r="E1161" s="330"/>
      <c r="F1161" s="332"/>
    </row>
    <row r="1162" spans="1:6" customFormat="1" ht="15" x14ac:dyDescent="0.25">
      <c r="A1162" s="250" t="s">
        <v>282</v>
      </c>
      <c r="B1162" s="328">
        <v>3044.0469999999996</v>
      </c>
      <c r="C1162" s="328">
        <v>2204.8869999999997</v>
      </c>
      <c r="D1162" s="328">
        <v>16535.456318398803</v>
      </c>
      <c r="E1162" s="328">
        <v>98</v>
      </c>
      <c r="F1162" s="331">
        <v>97</v>
      </c>
    </row>
    <row r="1163" spans="1:6" customFormat="1" ht="15" x14ac:dyDescent="0.25">
      <c r="A1163" s="251" t="s">
        <v>283</v>
      </c>
      <c r="B1163" s="329"/>
      <c r="C1163" s="329"/>
      <c r="D1163" s="329"/>
      <c r="E1163" s="329"/>
      <c r="F1163" s="339"/>
    </row>
    <row r="1164" spans="1:6" customFormat="1" ht="15" x14ac:dyDescent="0.25">
      <c r="A1164" s="251" t="s">
        <v>284</v>
      </c>
      <c r="B1164" s="329"/>
      <c r="C1164" s="329"/>
      <c r="D1164" s="329"/>
      <c r="E1164" s="329"/>
      <c r="F1164" s="339"/>
    </row>
    <row r="1165" spans="1:6" customFormat="1" ht="15" x14ac:dyDescent="0.25">
      <c r="A1165" s="251" t="s">
        <v>285</v>
      </c>
      <c r="B1165" s="329"/>
      <c r="C1165" s="329"/>
      <c r="D1165" s="329"/>
      <c r="E1165" s="329"/>
      <c r="F1165" s="339"/>
    </row>
    <row r="1166" spans="1:6" customFormat="1" ht="15" x14ac:dyDescent="0.25">
      <c r="A1166" s="251" t="s">
        <v>286</v>
      </c>
      <c r="B1166" s="329"/>
      <c r="C1166" s="329"/>
      <c r="D1166" s="329"/>
      <c r="E1166" s="329"/>
      <c r="F1166" s="339"/>
    </row>
    <row r="1167" spans="1:6" customFormat="1" ht="15" x14ac:dyDescent="0.25">
      <c r="A1167" s="251" t="s">
        <v>287</v>
      </c>
      <c r="B1167" s="329"/>
      <c r="C1167" s="329"/>
      <c r="D1167" s="329"/>
      <c r="E1167" s="329"/>
      <c r="F1167" s="339"/>
    </row>
    <row r="1168" spans="1:6" customFormat="1" ht="15" x14ac:dyDescent="0.25">
      <c r="A1168" s="251" t="s">
        <v>288</v>
      </c>
      <c r="B1168" s="329"/>
      <c r="C1168" s="329"/>
      <c r="D1168" s="329"/>
      <c r="E1168" s="329"/>
      <c r="F1168" s="339"/>
    </row>
    <row r="1169" spans="1:6" customFormat="1" ht="15" x14ac:dyDescent="0.25">
      <c r="A1169" s="252" t="s">
        <v>289</v>
      </c>
      <c r="B1169" s="330"/>
      <c r="C1169" s="330"/>
      <c r="D1169" s="330"/>
      <c r="E1169" s="330"/>
      <c r="F1169" s="332"/>
    </row>
    <row r="1170" spans="1:6" customFormat="1" ht="15" x14ac:dyDescent="0.25">
      <c r="A1170" s="250" t="s">
        <v>290</v>
      </c>
      <c r="B1170" s="328">
        <v>4426.8897799999995</v>
      </c>
      <c r="C1170" s="328">
        <v>3255.3697799999991</v>
      </c>
      <c r="D1170" s="328">
        <v>25909.592806147586</v>
      </c>
      <c r="E1170" s="328">
        <v>96</v>
      </c>
      <c r="F1170" s="331">
        <v>144</v>
      </c>
    </row>
    <row r="1171" spans="1:6" customFormat="1" ht="15" x14ac:dyDescent="0.25">
      <c r="A1171" s="251" t="s">
        <v>291</v>
      </c>
      <c r="B1171" s="329"/>
      <c r="C1171" s="329"/>
      <c r="D1171" s="329"/>
      <c r="E1171" s="329"/>
      <c r="F1171" s="339"/>
    </row>
    <row r="1172" spans="1:6" customFormat="1" ht="15" x14ac:dyDescent="0.25">
      <c r="A1172" s="251" t="s">
        <v>292</v>
      </c>
      <c r="B1172" s="329"/>
      <c r="C1172" s="329"/>
      <c r="D1172" s="329"/>
      <c r="E1172" s="329"/>
      <c r="F1172" s="339"/>
    </row>
    <row r="1173" spans="1:6" customFormat="1" ht="15" x14ac:dyDescent="0.25">
      <c r="A1173" s="251" t="s">
        <v>293</v>
      </c>
      <c r="B1173" s="329"/>
      <c r="C1173" s="329"/>
      <c r="D1173" s="329"/>
      <c r="E1173" s="329"/>
      <c r="F1173" s="339"/>
    </row>
    <row r="1174" spans="1:6" customFormat="1" ht="15" x14ac:dyDescent="0.25">
      <c r="A1174" s="251" t="s">
        <v>294</v>
      </c>
      <c r="B1174" s="329"/>
      <c r="C1174" s="329"/>
      <c r="D1174" s="329"/>
      <c r="E1174" s="329"/>
      <c r="F1174" s="339"/>
    </row>
    <row r="1175" spans="1:6" customFormat="1" ht="15" x14ac:dyDescent="0.25">
      <c r="A1175" s="252" t="s">
        <v>295</v>
      </c>
      <c r="B1175" s="330"/>
      <c r="C1175" s="330"/>
      <c r="D1175" s="330"/>
      <c r="E1175" s="330"/>
      <c r="F1175" s="332"/>
    </row>
    <row r="1176" spans="1:6" customFormat="1" ht="15" x14ac:dyDescent="0.25">
      <c r="A1176" s="250" t="s">
        <v>296</v>
      </c>
      <c r="B1176" s="328">
        <v>4206.2478999999994</v>
      </c>
      <c r="C1176" s="328">
        <v>3106.4079000000002</v>
      </c>
      <c r="D1176" s="328">
        <v>22431.517107556851</v>
      </c>
      <c r="E1176" s="328">
        <v>96</v>
      </c>
      <c r="F1176" s="331">
        <v>123</v>
      </c>
    </row>
    <row r="1177" spans="1:6" customFormat="1" ht="15" x14ac:dyDescent="0.25">
      <c r="A1177" s="251" t="s">
        <v>297</v>
      </c>
      <c r="B1177" s="329"/>
      <c r="C1177" s="329"/>
      <c r="D1177" s="329"/>
      <c r="E1177" s="329"/>
      <c r="F1177" s="339"/>
    </row>
    <row r="1178" spans="1:6" customFormat="1" ht="15" x14ac:dyDescent="0.25">
      <c r="A1178" s="251" t="s">
        <v>298</v>
      </c>
      <c r="B1178" s="329"/>
      <c r="C1178" s="329"/>
      <c r="D1178" s="329"/>
      <c r="E1178" s="329"/>
      <c r="F1178" s="339"/>
    </row>
    <row r="1179" spans="1:6" customFormat="1" ht="15" x14ac:dyDescent="0.25">
      <c r="A1179" s="251" t="s">
        <v>299</v>
      </c>
      <c r="B1179" s="329"/>
      <c r="C1179" s="329"/>
      <c r="D1179" s="329"/>
      <c r="E1179" s="329"/>
      <c r="F1179" s="339"/>
    </row>
    <row r="1180" spans="1:6" customFormat="1" ht="15" x14ac:dyDescent="0.25">
      <c r="A1180" s="251" t="s">
        <v>300</v>
      </c>
      <c r="B1180" s="329"/>
      <c r="C1180" s="329"/>
      <c r="D1180" s="329"/>
      <c r="E1180" s="329"/>
      <c r="F1180" s="339"/>
    </row>
    <row r="1181" spans="1:6" customFormat="1" ht="15" x14ac:dyDescent="0.25">
      <c r="A1181" s="251" t="s">
        <v>301</v>
      </c>
      <c r="B1181" s="329"/>
      <c r="C1181" s="329"/>
      <c r="D1181" s="329"/>
      <c r="E1181" s="329"/>
      <c r="F1181" s="339"/>
    </row>
    <row r="1182" spans="1:6" customFormat="1" ht="15" x14ac:dyDescent="0.25">
      <c r="A1182" s="251" t="s">
        <v>302</v>
      </c>
      <c r="B1182" s="329"/>
      <c r="C1182" s="329"/>
      <c r="D1182" s="329"/>
      <c r="E1182" s="329"/>
      <c r="F1182" s="339"/>
    </row>
    <row r="1183" spans="1:6" customFormat="1" ht="15" x14ac:dyDescent="0.25">
      <c r="A1183" s="251" t="s">
        <v>303</v>
      </c>
      <c r="B1183" s="329"/>
      <c r="C1183" s="329"/>
      <c r="D1183" s="329"/>
      <c r="E1183" s="329"/>
      <c r="F1183" s="339"/>
    </row>
    <row r="1184" spans="1:6" customFormat="1" ht="15" x14ac:dyDescent="0.25">
      <c r="A1184" s="251" t="s">
        <v>304</v>
      </c>
      <c r="B1184" s="329"/>
      <c r="C1184" s="329"/>
      <c r="D1184" s="329"/>
      <c r="E1184" s="329"/>
      <c r="F1184" s="339"/>
    </row>
    <row r="1185" spans="1:6" customFormat="1" ht="15" x14ac:dyDescent="0.25">
      <c r="A1185" s="252" t="s">
        <v>305</v>
      </c>
      <c r="B1185" s="330"/>
      <c r="C1185" s="330"/>
      <c r="D1185" s="330"/>
      <c r="E1185" s="330"/>
      <c r="F1185" s="332"/>
    </row>
    <row r="1186" spans="1:6" customFormat="1" ht="15" x14ac:dyDescent="0.25">
      <c r="A1186" s="250" t="s">
        <v>306</v>
      </c>
      <c r="B1186" s="328">
        <v>2785.4301300000002</v>
      </c>
      <c r="C1186" s="328">
        <v>2153.7501300000004</v>
      </c>
      <c r="D1186" s="328">
        <v>16333.32897689118</v>
      </c>
      <c r="E1186" s="328">
        <v>0</v>
      </c>
      <c r="F1186" s="331">
        <v>73</v>
      </c>
    </row>
    <row r="1187" spans="1:6" customFormat="1" ht="15" x14ac:dyDescent="0.25">
      <c r="A1187" s="251" t="s">
        <v>307</v>
      </c>
      <c r="B1187" s="329"/>
      <c r="C1187" s="329"/>
      <c r="D1187" s="329"/>
      <c r="E1187" s="329"/>
      <c r="F1187" s="339"/>
    </row>
    <row r="1188" spans="1:6" customFormat="1" ht="15" x14ac:dyDescent="0.25">
      <c r="A1188" s="252" t="s">
        <v>308</v>
      </c>
      <c r="B1188" s="330"/>
      <c r="C1188" s="330"/>
      <c r="D1188" s="330"/>
      <c r="E1188" s="330"/>
      <c r="F1188" s="332"/>
    </row>
    <row r="1189" spans="1:6" customFormat="1" ht="15" x14ac:dyDescent="0.25">
      <c r="A1189" s="250" t="s">
        <v>309</v>
      </c>
      <c r="B1189" s="328">
        <v>18433.985570000001</v>
      </c>
      <c r="C1189" s="328">
        <v>13328.185570000001</v>
      </c>
      <c r="D1189" s="328">
        <v>95345.259932834044</v>
      </c>
      <c r="E1189" s="328">
        <v>491</v>
      </c>
      <c r="F1189" s="331">
        <v>667</v>
      </c>
    </row>
    <row r="1190" spans="1:6" customFormat="1" ht="15" x14ac:dyDescent="0.25">
      <c r="A1190" s="251" t="s">
        <v>310</v>
      </c>
      <c r="B1190" s="329"/>
      <c r="C1190" s="329"/>
      <c r="D1190" s="329"/>
      <c r="E1190" s="329"/>
      <c r="F1190" s="339"/>
    </row>
    <row r="1191" spans="1:6" customFormat="1" ht="15" x14ac:dyDescent="0.25">
      <c r="A1191" s="251" t="s">
        <v>311</v>
      </c>
      <c r="B1191" s="329"/>
      <c r="C1191" s="329"/>
      <c r="D1191" s="329"/>
      <c r="E1191" s="329"/>
      <c r="F1191" s="339"/>
    </row>
    <row r="1192" spans="1:6" customFormat="1" ht="15" x14ac:dyDescent="0.25">
      <c r="A1192" s="251" t="s">
        <v>312</v>
      </c>
      <c r="B1192" s="329"/>
      <c r="C1192" s="329"/>
      <c r="D1192" s="329"/>
      <c r="E1192" s="329"/>
      <c r="F1192" s="339"/>
    </row>
    <row r="1193" spans="1:6" customFormat="1" ht="15" x14ac:dyDescent="0.25">
      <c r="A1193" s="251" t="s">
        <v>313</v>
      </c>
      <c r="B1193" s="329"/>
      <c r="C1193" s="329"/>
      <c r="D1193" s="329"/>
      <c r="E1193" s="329"/>
      <c r="F1193" s="339"/>
    </row>
    <row r="1194" spans="1:6" customFormat="1" ht="15" x14ac:dyDescent="0.25">
      <c r="A1194" s="251" t="s">
        <v>314</v>
      </c>
      <c r="B1194" s="329"/>
      <c r="C1194" s="329"/>
      <c r="D1194" s="329"/>
      <c r="E1194" s="329"/>
      <c r="F1194" s="339"/>
    </row>
    <row r="1195" spans="1:6" customFormat="1" ht="15" x14ac:dyDescent="0.25">
      <c r="A1195" s="251" t="s">
        <v>315</v>
      </c>
      <c r="B1195" s="329"/>
      <c r="C1195" s="329"/>
      <c r="D1195" s="329"/>
      <c r="E1195" s="329"/>
      <c r="F1195" s="339"/>
    </row>
    <row r="1196" spans="1:6" customFormat="1" ht="15" x14ac:dyDescent="0.25">
      <c r="A1196" s="251" t="s">
        <v>316</v>
      </c>
      <c r="B1196" s="329"/>
      <c r="C1196" s="329"/>
      <c r="D1196" s="329"/>
      <c r="E1196" s="329"/>
      <c r="F1196" s="339"/>
    </row>
    <row r="1197" spans="1:6" customFormat="1" ht="15" x14ac:dyDescent="0.25">
      <c r="A1197" s="251" t="s">
        <v>317</v>
      </c>
      <c r="B1197" s="329"/>
      <c r="C1197" s="329"/>
      <c r="D1197" s="329"/>
      <c r="E1197" s="329"/>
      <c r="F1197" s="339"/>
    </row>
    <row r="1198" spans="1:6" customFormat="1" ht="15" x14ac:dyDescent="0.25">
      <c r="A1198" s="251" t="s">
        <v>318</v>
      </c>
      <c r="B1198" s="329"/>
      <c r="C1198" s="329"/>
      <c r="D1198" s="329"/>
      <c r="E1198" s="329"/>
      <c r="F1198" s="339"/>
    </row>
    <row r="1199" spans="1:6" customFormat="1" ht="15" x14ac:dyDescent="0.25">
      <c r="A1199" s="251" t="s">
        <v>319</v>
      </c>
      <c r="B1199" s="329"/>
      <c r="C1199" s="329"/>
      <c r="D1199" s="329"/>
      <c r="E1199" s="329"/>
      <c r="F1199" s="339"/>
    </row>
    <row r="1200" spans="1:6" customFormat="1" ht="15" x14ac:dyDescent="0.25">
      <c r="A1200" s="251" t="s">
        <v>320</v>
      </c>
      <c r="B1200" s="329"/>
      <c r="C1200" s="329"/>
      <c r="D1200" s="329"/>
      <c r="E1200" s="329"/>
      <c r="F1200" s="339"/>
    </row>
    <row r="1201" spans="1:6" customFormat="1" ht="15" x14ac:dyDescent="0.25">
      <c r="A1201" s="251" t="s">
        <v>321</v>
      </c>
      <c r="B1201" s="329"/>
      <c r="C1201" s="329"/>
      <c r="D1201" s="329"/>
      <c r="E1201" s="329"/>
      <c r="F1201" s="339"/>
    </row>
    <row r="1202" spans="1:6" customFormat="1" ht="15" x14ac:dyDescent="0.25">
      <c r="A1202" s="251" t="s">
        <v>322</v>
      </c>
      <c r="B1202" s="329"/>
      <c r="C1202" s="329"/>
      <c r="D1202" s="329"/>
      <c r="E1202" s="329"/>
      <c r="F1202" s="339"/>
    </row>
    <row r="1203" spans="1:6" customFormat="1" ht="15" x14ac:dyDescent="0.25">
      <c r="A1203" s="251" t="s">
        <v>323</v>
      </c>
      <c r="B1203" s="329"/>
      <c r="C1203" s="329"/>
      <c r="D1203" s="329"/>
      <c r="E1203" s="329"/>
      <c r="F1203" s="339"/>
    </row>
    <row r="1204" spans="1:6" customFormat="1" ht="15" x14ac:dyDescent="0.25">
      <c r="A1204" s="251" t="s">
        <v>324</v>
      </c>
      <c r="B1204" s="329"/>
      <c r="C1204" s="329"/>
      <c r="D1204" s="329"/>
      <c r="E1204" s="329"/>
      <c r="F1204" s="339"/>
    </row>
    <row r="1205" spans="1:6" customFormat="1" ht="15" x14ac:dyDescent="0.25">
      <c r="A1205" s="252" t="s">
        <v>325</v>
      </c>
      <c r="B1205" s="330"/>
      <c r="C1205" s="330"/>
      <c r="D1205" s="330"/>
      <c r="E1205" s="330"/>
      <c r="F1205" s="332"/>
    </row>
    <row r="1206" spans="1:6" customFormat="1" ht="15" x14ac:dyDescent="0.25">
      <c r="A1206" s="250" t="s">
        <v>326</v>
      </c>
      <c r="B1206" s="328">
        <v>16212.508330000006</v>
      </c>
      <c r="C1206" s="328">
        <v>11162.708330000003</v>
      </c>
      <c r="D1206" s="328">
        <v>84194.161458574585</v>
      </c>
      <c r="E1206" s="328">
        <v>496</v>
      </c>
      <c r="F1206" s="331">
        <v>644</v>
      </c>
    </row>
    <row r="1207" spans="1:6" customFormat="1" ht="15" x14ac:dyDescent="0.25">
      <c r="A1207" s="251" t="s">
        <v>327</v>
      </c>
      <c r="B1207" s="329"/>
      <c r="C1207" s="329"/>
      <c r="D1207" s="329"/>
      <c r="E1207" s="329"/>
      <c r="F1207" s="339"/>
    </row>
    <row r="1208" spans="1:6" customFormat="1" ht="15" x14ac:dyDescent="0.25">
      <c r="A1208" s="251" t="s">
        <v>328</v>
      </c>
      <c r="B1208" s="329"/>
      <c r="C1208" s="329"/>
      <c r="D1208" s="329"/>
      <c r="E1208" s="329"/>
      <c r="F1208" s="339"/>
    </row>
    <row r="1209" spans="1:6" customFormat="1" ht="15" x14ac:dyDescent="0.25">
      <c r="A1209" s="251" t="s">
        <v>329</v>
      </c>
      <c r="B1209" s="329"/>
      <c r="C1209" s="329"/>
      <c r="D1209" s="329"/>
      <c r="E1209" s="329"/>
      <c r="F1209" s="339"/>
    </row>
    <row r="1210" spans="1:6" customFormat="1" ht="15" x14ac:dyDescent="0.25">
      <c r="A1210" s="251" t="s">
        <v>330</v>
      </c>
      <c r="B1210" s="329"/>
      <c r="C1210" s="329"/>
      <c r="D1210" s="329"/>
      <c r="E1210" s="329"/>
      <c r="F1210" s="339"/>
    </row>
    <row r="1211" spans="1:6" customFormat="1" ht="15" x14ac:dyDescent="0.25">
      <c r="A1211" s="251" t="s">
        <v>331</v>
      </c>
      <c r="B1211" s="329"/>
      <c r="C1211" s="329"/>
      <c r="D1211" s="329"/>
      <c r="E1211" s="329"/>
      <c r="F1211" s="339"/>
    </row>
    <row r="1212" spans="1:6" customFormat="1" ht="15" x14ac:dyDescent="0.25">
      <c r="A1212" s="251" t="s">
        <v>332</v>
      </c>
      <c r="B1212" s="329"/>
      <c r="C1212" s="329"/>
      <c r="D1212" s="329"/>
      <c r="E1212" s="329"/>
      <c r="F1212" s="339"/>
    </row>
    <row r="1213" spans="1:6" customFormat="1" ht="15" x14ac:dyDescent="0.25">
      <c r="A1213" s="251" t="s">
        <v>333</v>
      </c>
      <c r="B1213" s="329"/>
      <c r="C1213" s="329"/>
      <c r="D1213" s="329"/>
      <c r="E1213" s="329"/>
      <c r="F1213" s="339"/>
    </row>
    <row r="1214" spans="1:6" customFormat="1" ht="15" x14ac:dyDescent="0.25">
      <c r="A1214" s="251" t="s">
        <v>334</v>
      </c>
      <c r="B1214" s="329"/>
      <c r="C1214" s="329"/>
      <c r="D1214" s="329"/>
      <c r="E1214" s="329"/>
      <c r="F1214" s="339"/>
    </row>
    <row r="1215" spans="1:6" customFormat="1" ht="15" x14ac:dyDescent="0.25">
      <c r="A1215" s="251" t="s">
        <v>335</v>
      </c>
      <c r="B1215" s="329"/>
      <c r="C1215" s="329"/>
      <c r="D1215" s="329"/>
      <c r="E1215" s="329"/>
      <c r="F1215" s="339"/>
    </row>
    <row r="1216" spans="1:6" customFormat="1" ht="15" x14ac:dyDescent="0.25">
      <c r="A1216" s="251" t="s">
        <v>336</v>
      </c>
      <c r="B1216" s="329"/>
      <c r="C1216" s="329"/>
      <c r="D1216" s="329"/>
      <c r="E1216" s="329"/>
      <c r="F1216" s="339"/>
    </row>
    <row r="1217" spans="1:6" customFormat="1" ht="15" x14ac:dyDescent="0.25">
      <c r="A1217" s="251" t="s">
        <v>337</v>
      </c>
      <c r="B1217" s="329"/>
      <c r="C1217" s="329"/>
      <c r="D1217" s="329"/>
      <c r="E1217" s="329"/>
      <c r="F1217" s="339"/>
    </row>
    <row r="1218" spans="1:6" customFormat="1" ht="15" x14ac:dyDescent="0.25">
      <c r="A1218" s="251" t="s">
        <v>338</v>
      </c>
      <c r="B1218" s="329"/>
      <c r="C1218" s="329"/>
      <c r="D1218" s="329"/>
      <c r="E1218" s="329"/>
      <c r="F1218" s="339"/>
    </row>
    <row r="1219" spans="1:6" customFormat="1" ht="15" x14ac:dyDescent="0.25">
      <c r="A1219" s="251" t="s">
        <v>339</v>
      </c>
      <c r="B1219" s="329"/>
      <c r="C1219" s="329"/>
      <c r="D1219" s="329"/>
      <c r="E1219" s="329"/>
      <c r="F1219" s="339"/>
    </row>
    <row r="1220" spans="1:6" customFormat="1" ht="15" x14ac:dyDescent="0.25">
      <c r="A1220" s="251" t="s">
        <v>340</v>
      </c>
      <c r="B1220" s="329"/>
      <c r="C1220" s="329"/>
      <c r="D1220" s="329"/>
      <c r="E1220" s="329"/>
      <c r="F1220" s="339"/>
    </row>
    <row r="1221" spans="1:6" customFormat="1" ht="15" x14ac:dyDescent="0.25">
      <c r="A1221" s="251" t="s">
        <v>341</v>
      </c>
      <c r="B1221" s="329"/>
      <c r="C1221" s="329"/>
      <c r="D1221" s="329"/>
      <c r="E1221" s="329"/>
      <c r="F1221" s="339"/>
    </row>
    <row r="1222" spans="1:6" customFormat="1" ht="15" x14ac:dyDescent="0.25">
      <c r="A1222" s="251" t="s">
        <v>342</v>
      </c>
      <c r="B1222" s="329"/>
      <c r="C1222" s="329"/>
      <c r="D1222" s="329"/>
      <c r="E1222" s="329"/>
      <c r="F1222" s="339"/>
    </row>
    <row r="1223" spans="1:6" customFormat="1" ht="15" x14ac:dyDescent="0.25">
      <c r="A1223" s="251" t="s">
        <v>343</v>
      </c>
      <c r="B1223" s="329"/>
      <c r="C1223" s="329"/>
      <c r="D1223" s="329"/>
      <c r="E1223" s="329"/>
      <c r="F1223" s="339"/>
    </row>
    <row r="1224" spans="1:6" customFormat="1" ht="15" x14ac:dyDescent="0.25">
      <c r="A1224" s="251" t="s">
        <v>344</v>
      </c>
      <c r="B1224" s="329"/>
      <c r="C1224" s="329"/>
      <c r="D1224" s="329"/>
      <c r="E1224" s="329"/>
      <c r="F1224" s="339"/>
    </row>
    <row r="1225" spans="1:6" customFormat="1" ht="15" x14ac:dyDescent="0.25">
      <c r="A1225" s="251" t="s">
        <v>345</v>
      </c>
      <c r="B1225" s="329"/>
      <c r="C1225" s="329"/>
      <c r="D1225" s="329"/>
      <c r="E1225" s="329"/>
      <c r="F1225" s="339"/>
    </row>
    <row r="1226" spans="1:6" customFormat="1" ht="15" x14ac:dyDescent="0.25">
      <c r="A1226" s="251" t="s">
        <v>346</v>
      </c>
      <c r="B1226" s="329"/>
      <c r="C1226" s="329"/>
      <c r="D1226" s="329"/>
      <c r="E1226" s="329"/>
      <c r="F1226" s="339"/>
    </row>
    <row r="1227" spans="1:6" customFormat="1" ht="15" x14ac:dyDescent="0.25">
      <c r="A1227" s="251" t="s">
        <v>347</v>
      </c>
      <c r="B1227" s="329"/>
      <c r="C1227" s="329"/>
      <c r="D1227" s="329"/>
      <c r="E1227" s="329"/>
      <c r="F1227" s="339"/>
    </row>
    <row r="1228" spans="1:6" customFormat="1" ht="15" x14ac:dyDescent="0.25">
      <c r="A1228" s="252" t="s">
        <v>348</v>
      </c>
      <c r="B1228" s="330"/>
      <c r="C1228" s="330"/>
      <c r="D1228" s="330"/>
      <c r="E1228" s="330"/>
      <c r="F1228" s="332"/>
    </row>
    <row r="1229" spans="1:6" customFormat="1" ht="15" x14ac:dyDescent="0.25">
      <c r="A1229" s="250" t="s">
        <v>349</v>
      </c>
      <c r="B1229" s="328">
        <v>2365.1390000000001</v>
      </c>
      <c r="C1229" s="328">
        <v>1448.9790000000003</v>
      </c>
      <c r="D1229" s="328">
        <v>10097.868029979676</v>
      </c>
      <c r="E1229" s="328">
        <v>106</v>
      </c>
      <c r="F1229" s="331">
        <v>106</v>
      </c>
    </row>
    <row r="1230" spans="1:6" customFormat="1" ht="15" x14ac:dyDescent="0.25">
      <c r="A1230" s="252" t="s">
        <v>350</v>
      </c>
      <c r="B1230" s="330"/>
      <c r="C1230" s="330"/>
      <c r="D1230" s="330"/>
      <c r="E1230" s="330"/>
      <c r="F1230" s="332"/>
    </row>
    <row r="1231" spans="1:6" customFormat="1" ht="15" x14ac:dyDescent="0.25">
      <c r="A1231" s="250" t="s">
        <v>351</v>
      </c>
      <c r="B1231" s="328">
        <v>2316.7869999999998</v>
      </c>
      <c r="C1231" s="328">
        <v>1490.5070000000005</v>
      </c>
      <c r="D1231" s="328">
        <v>10524.385084408701</v>
      </c>
      <c r="E1231" s="328">
        <v>107</v>
      </c>
      <c r="F1231" s="331">
        <v>107</v>
      </c>
    </row>
    <row r="1232" spans="1:6" customFormat="1" ht="15" x14ac:dyDescent="0.25">
      <c r="A1232" s="252" t="s">
        <v>352</v>
      </c>
      <c r="B1232" s="330"/>
      <c r="C1232" s="330"/>
      <c r="D1232" s="330"/>
      <c r="E1232" s="330"/>
      <c r="F1232" s="332"/>
    </row>
    <row r="1233" spans="1:6" customFormat="1" ht="15" x14ac:dyDescent="0.25">
      <c r="A1233" s="250" t="s">
        <v>353</v>
      </c>
      <c r="B1233" s="328">
        <v>18295.423999999995</v>
      </c>
      <c r="C1233" s="328">
        <v>13257.103999999999</v>
      </c>
      <c r="D1233" s="328">
        <v>97547.314931720364</v>
      </c>
      <c r="E1233" s="328">
        <v>665</v>
      </c>
      <c r="F1233" s="331">
        <v>694</v>
      </c>
    </row>
    <row r="1234" spans="1:6" customFormat="1" ht="15" x14ac:dyDescent="0.25">
      <c r="A1234" s="251" t="s">
        <v>354</v>
      </c>
      <c r="B1234" s="329"/>
      <c r="C1234" s="329"/>
      <c r="D1234" s="329"/>
      <c r="E1234" s="329"/>
      <c r="F1234" s="339"/>
    </row>
    <row r="1235" spans="1:6" customFormat="1" ht="15" x14ac:dyDescent="0.25">
      <c r="A1235" s="251" t="s">
        <v>355</v>
      </c>
      <c r="B1235" s="329"/>
      <c r="C1235" s="329"/>
      <c r="D1235" s="329"/>
      <c r="E1235" s="329"/>
      <c r="F1235" s="339"/>
    </row>
    <row r="1236" spans="1:6" customFormat="1" ht="15" x14ac:dyDescent="0.25">
      <c r="A1236" s="251" t="s">
        <v>356</v>
      </c>
      <c r="B1236" s="329"/>
      <c r="C1236" s="329"/>
      <c r="D1236" s="329"/>
      <c r="E1236" s="329"/>
      <c r="F1236" s="339"/>
    </row>
    <row r="1237" spans="1:6" customFormat="1" ht="15" x14ac:dyDescent="0.25">
      <c r="A1237" s="251" t="s">
        <v>357</v>
      </c>
      <c r="B1237" s="329"/>
      <c r="C1237" s="329"/>
      <c r="D1237" s="329"/>
      <c r="E1237" s="329"/>
      <c r="F1237" s="339"/>
    </row>
    <row r="1238" spans="1:6" customFormat="1" ht="15" x14ac:dyDescent="0.25">
      <c r="A1238" s="251" t="s">
        <v>358</v>
      </c>
      <c r="B1238" s="329"/>
      <c r="C1238" s="329"/>
      <c r="D1238" s="329"/>
      <c r="E1238" s="329"/>
      <c r="F1238" s="339"/>
    </row>
    <row r="1239" spans="1:6" customFormat="1" ht="15" x14ac:dyDescent="0.25">
      <c r="A1239" s="251" t="s">
        <v>359</v>
      </c>
      <c r="B1239" s="329"/>
      <c r="C1239" s="329"/>
      <c r="D1239" s="329"/>
      <c r="E1239" s="329"/>
      <c r="F1239" s="339"/>
    </row>
    <row r="1240" spans="1:6" customFormat="1" ht="15" x14ac:dyDescent="0.25">
      <c r="A1240" s="251" t="s">
        <v>360</v>
      </c>
      <c r="B1240" s="329"/>
      <c r="C1240" s="329"/>
      <c r="D1240" s="329"/>
      <c r="E1240" s="329"/>
      <c r="F1240" s="339"/>
    </row>
    <row r="1241" spans="1:6" customFormat="1" ht="15" x14ac:dyDescent="0.25">
      <c r="A1241" s="251" t="s">
        <v>361</v>
      </c>
      <c r="B1241" s="329"/>
      <c r="C1241" s="329"/>
      <c r="D1241" s="329"/>
      <c r="E1241" s="329"/>
      <c r="F1241" s="339"/>
    </row>
    <row r="1242" spans="1:6" customFormat="1" ht="15" x14ac:dyDescent="0.25">
      <c r="A1242" s="251" t="s">
        <v>362</v>
      </c>
      <c r="B1242" s="329"/>
      <c r="C1242" s="329"/>
      <c r="D1242" s="329"/>
      <c r="E1242" s="329"/>
      <c r="F1242" s="339"/>
    </row>
    <row r="1243" spans="1:6" customFormat="1" ht="15" x14ac:dyDescent="0.25">
      <c r="A1243" s="251" t="s">
        <v>363</v>
      </c>
      <c r="B1243" s="329"/>
      <c r="C1243" s="329"/>
      <c r="D1243" s="329"/>
      <c r="E1243" s="329"/>
      <c r="F1243" s="339"/>
    </row>
    <row r="1244" spans="1:6" customFormat="1" ht="15" x14ac:dyDescent="0.25">
      <c r="A1244" s="251" t="s">
        <v>364</v>
      </c>
      <c r="B1244" s="329"/>
      <c r="C1244" s="329"/>
      <c r="D1244" s="329"/>
      <c r="E1244" s="329"/>
      <c r="F1244" s="339"/>
    </row>
    <row r="1245" spans="1:6" customFormat="1" ht="15" x14ac:dyDescent="0.25">
      <c r="A1245" s="251" t="s">
        <v>365</v>
      </c>
      <c r="B1245" s="329"/>
      <c r="C1245" s="329"/>
      <c r="D1245" s="329"/>
      <c r="E1245" s="329"/>
      <c r="F1245" s="339"/>
    </row>
    <row r="1246" spans="1:6" customFormat="1" ht="15" x14ac:dyDescent="0.25">
      <c r="A1246" s="251" t="s">
        <v>366</v>
      </c>
      <c r="B1246" s="329"/>
      <c r="C1246" s="329"/>
      <c r="D1246" s="329"/>
      <c r="E1246" s="329"/>
      <c r="F1246" s="339"/>
    </row>
    <row r="1247" spans="1:6" customFormat="1" ht="15" x14ac:dyDescent="0.25">
      <c r="A1247" s="251" t="s">
        <v>367</v>
      </c>
      <c r="B1247" s="329"/>
      <c r="C1247" s="329"/>
      <c r="D1247" s="329"/>
      <c r="E1247" s="329"/>
      <c r="F1247" s="339"/>
    </row>
    <row r="1248" spans="1:6" customFormat="1" ht="15" x14ac:dyDescent="0.25">
      <c r="A1248" s="251" t="s">
        <v>368</v>
      </c>
      <c r="B1248" s="329"/>
      <c r="C1248" s="329"/>
      <c r="D1248" s="329"/>
      <c r="E1248" s="329"/>
      <c r="F1248" s="339"/>
    </row>
    <row r="1249" spans="1:6" customFormat="1" ht="15" x14ac:dyDescent="0.25">
      <c r="A1249" s="251" t="s">
        <v>369</v>
      </c>
      <c r="B1249" s="329"/>
      <c r="C1249" s="329"/>
      <c r="D1249" s="329"/>
      <c r="E1249" s="329"/>
      <c r="F1249" s="339"/>
    </row>
    <row r="1250" spans="1:6" customFormat="1" ht="15" x14ac:dyDescent="0.25">
      <c r="A1250" s="251" t="s">
        <v>370</v>
      </c>
      <c r="B1250" s="329"/>
      <c r="C1250" s="329"/>
      <c r="D1250" s="329"/>
      <c r="E1250" s="329"/>
      <c r="F1250" s="339"/>
    </row>
    <row r="1251" spans="1:6" customFormat="1" ht="15" x14ac:dyDescent="0.25">
      <c r="A1251" s="251" t="s">
        <v>371</v>
      </c>
      <c r="B1251" s="329"/>
      <c r="C1251" s="329"/>
      <c r="D1251" s="329"/>
      <c r="E1251" s="329"/>
      <c r="F1251" s="339"/>
    </row>
    <row r="1252" spans="1:6" customFormat="1" ht="15" x14ac:dyDescent="0.25">
      <c r="A1252" s="251" t="s">
        <v>372</v>
      </c>
      <c r="B1252" s="329"/>
      <c r="C1252" s="329"/>
      <c r="D1252" s="329"/>
      <c r="E1252" s="329"/>
      <c r="F1252" s="339"/>
    </row>
    <row r="1253" spans="1:6" customFormat="1" ht="15" x14ac:dyDescent="0.25">
      <c r="A1253" s="252" t="s">
        <v>373</v>
      </c>
      <c r="B1253" s="330"/>
      <c r="C1253" s="330"/>
      <c r="D1253" s="330"/>
      <c r="E1253" s="330"/>
      <c r="F1253" s="332"/>
    </row>
    <row r="1254" spans="1:6" customFormat="1" ht="15" x14ac:dyDescent="0.25">
      <c r="A1254" s="250" t="s">
        <v>374</v>
      </c>
      <c r="B1254" s="328">
        <v>2144.9341800000002</v>
      </c>
      <c r="C1254" s="328">
        <v>1675.3741800000007</v>
      </c>
      <c r="D1254" s="328">
        <v>12950.589161264445</v>
      </c>
      <c r="E1254" s="328">
        <v>32</v>
      </c>
      <c r="F1254" s="331">
        <v>60</v>
      </c>
    </row>
    <row r="1255" spans="1:6" customFormat="1" ht="15" x14ac:dyDescent="0.25">
      <c r="A1255" s="252" t="s">
        <v>375</v>
      </c>
      <c r="B1255" s="330"/>
      <c r="C1255" s="330"/>
      <c r="D1255" s="330"/>
      <c r="E1255" s="330"/>
      <c r="F1255" s="332"/>
    </row>
    <row r="1256" spans="1:6" customFormat="1" ht="15" x14ac:dyDescent="0.25">
      <c r="A1256" s="250" t="s">
        <v>376</v>
      </c>
      <c r="B1256" s="328">
        <v>2171.3650000000007</v>
      </c>
      <c r="C1256" s="328">
        <v>1636.5650000000001</v>
      </c>
      <c r="D1256" s="328">
        <v>13044.567583062975</v>
      </c>
      <c r="E1256" s="328">
        <v>67</v>
      </c>
      <c r="F1256" s="331">
        <v>61</v>
      </c>
    </row>
    <row r="1257" spans="1:6" customFormat="1" ht="15" x14ac:dyDescent="0.25">
      <c r="A1257" s="252" t="s">
        <v>377</v>
      </c>
      <c r="B1257" s="330"/>
      <c r="C1257" s="330"/>
      <c r="D1257" s="330"/>
      <c r="E1257" s="330"/>
      <c r="F1257" s="332"/>
    </row>
    <row r="1258" spans="1:6" customFormat="1" ht="15" x14ac:dyDescent="0.25">
      <c r="A1258" s="250" t="s">
        <v>378</v>
      </c>
      <c r="B1258" s="328">
        <v>1708.3539999999998</v>
      </c>
      <c r="C1258" s="328">
        <v>1286.394</v>
      </c>
      <c r="D1258" s="328">
        <v>10872.928161956806</v>
      </c>
      <c r="E1258" s="328">
        <v>71</v>
      </c>
      <c r="F1258" s="331">
        <v>62</v>
      </c>
    </row>
    <row r="1259" spans="1:6" customFormat="1" ht="15" x14ac:dyDescent="0.25">
      <c r="A1259" s="252" t="s">
        <v>379</v>
      </c>
      <c r="B1259" s="330"/>
      <c r="C1259" s="330"/>
      <c r="D1259" s="330"/>
      <c r="E1259" s="330"/>
      <c r="F1259" s="332"/>
    </row>
    <row r="1260" spans="1:6" customFormat="1" ht="15" x14ac:dyDescent="0.25">
      <c r="A1260" s="250" t="s">
        <v>380</v>
      </c>
      <c r="B1260" s="328">
        <v>2003.2689999999998</v>
      </c>
      <c r="C1260" s="328">
        <v>1564.7889999999998</v>
      </c>
      <c r="D1260" s="328">
        <v>12660.602567280919</v>
      </c>
      <c r="E1260" s="328">
        <v>65</v>
      </c>
      <c r="F1260" s="331">
        <v>61</v>
      </c>
    </row>
    <row r="1261" spans="1:6" customFormat="1" ht="15" x14ac:dyDescent="0.25">
      <c r="A1261" s="252" t="s">
        <v>381</v>
      </c>
      <c r="B1261" s="330"/>
      <c r="C1261" s="330"/>
      <c r="D1261" s="330"/>
      <c r="E1261" s="330"/>
      <c r="F1261" s="332"/>
    </row>
    <row r="1262" spans="1:6" customFormat="1" ht="15" x14ac:dyDescent="0.25">
      <c r="A1262" s="250" t="s">
        <v>382</v>
      </c>
      <c r="B1262" s="328">
        <v>2185.1369999999997</v>
      </c>
      <c r="C1262" s="328">
        <v>1701.857</v>
      </c>
      <c r="D1262" s="328">
        <v>14241.015821544186</v>
      </c>
      <c r="E1262" s="328">
        <v>69</v>
      </c>
      <c r="F1262" s="331">
        <v>61</v>
      </c>
    </row>
    <row r="1263" spans="1:6" customFormat="1" ht="15" x14ac:dyDescent="0.25">
      <c r="A1263" s="252" t="s">
        <v>383</v>
      </c>
      <c r="B1263" s="330"/>
      <c r="C1263" s="330"/>
      <c r="D1263" s="330"/>
      <c r="E1263" s="330"/>
      <c r="F1263" s="332"/>
    </row>
    <row r="1264" spans="1:6" customFormat="1" ht="15" x14ac:dyDescent="0.25">
      <c r="A1264" s="250" t="s">
        <v>384</v>
      </c>
      <c r="B1264" s="328">
        <v>2062.1130000000003</v>
      </c>
      <c r="C1264" s="328">
        <v>1594.5130000000001</v>
      </c>
      <c r="D1264" s="328">
        <v>12261.753109452738</v>
      </c>
      <c r="E1264" s="328">
        <v>60</v>
      </c>
      <c r="F1264" s="331">
        <v>60</v>
      </c>
    </row>
    <row r="1265" spans="1:6" customFormat="1" ht="15" x14ac:dyDescent="0.25">
      <c r="A1265" s="252" t="s">
        <v>385</v>
      </c>
      <c r="B1265" s="330"/>
      <c r="C1265" s="330"/>
      <c r="D1265" s="330"/>
      <c r="E1265" s="330"/>
      <c r="F1265" s="332"/>
    </row>
    <row r="1266" spans="1:6" customFormat="1" ht="15" x14ac:dyDescent="0.25">
      <c r="A1266" s="250" t="s">
        <v>386</v>
      </c>
      <c r="B1266" s="328">
        <v>2240.13</v>
      </c>
      <c r="C1266" s="328">
        <v>1859.3300000000004</v>
      </c>
      <c r="D1266" s="328">
        <v>14488.295142530591</v>
      </c>
      <c r="E1266" s="328">
        <v>62</v>
      </c>
      <c r="F1266" s="331">
        <v>60</v>
      </c>
    </row>
    <row r="1267" spans="1:6" customFormat="1" ht="15" x14ac:dyDescent="0.25">
      <c r="A1267" s="252" t="s">
        <v>387</v>
      </c>
      <c r="B1267" s="330"/>
      <c r="C1267" s="330"/>
      <c r="D1267" s="330"/>
      <c r="E1267" s="330"/>
      <c r="F1267" s="332"/>
    </row>
    <row r="1268" spans="1:6" customFormat="1" ht="15" x14ac:dyDescent="0.25">
      <c r="A1268" s="250" t="s">
        <v>388</v>
      </c>
      <c r="B1268" s="328">
        <v>2074.7719999999999</v>
      </c>
      <c r="C1268" s="328">
        <v>1601.0119999999997</v>
      </c>
      <c r="D1268" s="328">
        <v>12389.512437810947</v>
      </c>
      <c r="E1268" s="328">
        <v>60</v>
      </c>
      <c r="F1268" s="331">
        <v>60</v>
      </c>
    </row>
    <row r="1269" spans="1:6" customFormat="1" ht="15" x14ac:dyDescent="0.25">
      <c r="A1269" s="252" t="s">
        <v>389</v>
      </c>
      <c r="B1269" s="330"/>
      <c r="C1269" s="330"/>
      <c r="D1269" s="330"/>
      <c r="E1269" s="330"/>
      <c r="F1269" s="332"/>
    </row>
    <row r="1270" spans="1:6" customFormat="1" ht="15" x14ac:dyDescent="0.25">
      <c r="A1270" s="250" t="s">
        <v>390</v>
      </c>
      <c r="B1270" s="328">
        <v>1800.6979999999999</v>
      </c>
      <c r="C1270" s="328">
        <v>1373.9780000000001</v>
      </c>
      <c r="D1270" s="328">
        <v>10710.039362398533</v>
      </c>
      <c r="E1270" s="328">
        <v>62</v>
      </c>
      <c r="F1270" s="331">
        <v>62</v>
      </c>
    </row>
    <row r="1271" spans="1:6" customFormat="1" ht="15" x14ac:dyDescent="0.25">
      <c r="A1271" s="252" t="s">
        <v>391</v>
      </c>
      <c r="B1271" s="330"/>
      <c r="C1271" s="330"/>
      <c r="D1271" s="330"/>
      <c r="E1271" s="330"/>
      <c r="F1271" s="332"/>
    </row>
    <row r="1272" spans="1:6" customFormat="1" ht="15" x14ac:dyDescent="0.25">
      <c r="A1272" s="253" t="s">
        <v>392</v>
      </c>
      <c r="B1272" s="243">
        <v>785.2</v>
      </c>
      <c r="C1272" s="243">
        <v>785.2</v>
      </c>
      <c r="D1272" s="243">
        <v>186.95238095238096</v>
      </c>
      <c r="E1272" s="243">
        <v>0</v>
      </c>
      <c r="F1272" s="263">
        <v>0</v>
      </c>
    </row>
    <row r="1273" spans="1:6" customFormat="1" ht="15" x14ac:dyDescent="0.25">
      <c r="A1273" s="253" t="s">
        <v>393</v>
      </c>
      <c r="B1273" s="243">
        <v>933.22</v>
      </c>
      <c r="C1273" s="243">
        <v>933.22</v>
      </c>
      <c r="D1273" s="243">
        <v>260.89460441710929</v>
      </c>
      <c r="E1273" s="243">
        <v>0</v>
      </c>
      <c r="F1273" s="263">
        <v>0</v>
      </c>
    </row>
    <row r="1274" spans="1:6" customFormat="1" ht="15" x14ac:dyDescent="0.25">
      <c r="A1274" s="253" t="s">
        <v>394</v>
      </c>
      <c r="B1274" s="243">
        <v>297.7</v>
      </c>
      <c r="C1274" s="243">
        <v>297.7</v>
      </c>
      <c r="D1274" s="243">
        <v>137.82407407407408</v>
      </c>
      <c r="E1274" s="243">
        <v>0</v>
      </c>
      <c r="F1274" s="263">
        <v>0</v>
      </c>
    </row>
    <row r="1275" spans="1:6" customFormat="1" ht="15" x14ac:dyDescent="0.25">
      <c r="A1275" s="253" t="s">
        <v>395</v>
      </c>
      <c r="B1275" s="243">
        <v>1663.1</v>
      </c>
      <c r="C1275" s="243">
        <v>1663.1</v>
      </c>
      <c r="D1275" s="243">
        <v>126.95419847328245</v>
      </c>
      <c r="E1275" s="243">
        <v>0</v>
      </c>
      <c r="F1275" s="263">
        <v>0</v>
      </c>
    </row>
    <row r="1276" spans="1:6" customFormat="1" ht="15" x14ac:dyDescent="0.25">
      <c r="A1276" s="250" t="s">
        <v>396</v>
      </c>
      <c r="B1276" s="328">
        <v>4202.5419999999995</v>
      </c>
      <c r="C1276" s="328">
        <v>2733.9420000000014</v>
      </c>
      <c r="D1276" s="328">
        <v>30996.172478264729</v>
      </c>
      <c r="E1276" s="328">
        <v>281</v>
      </c>
      <c r="F1276" s="331">
        <v>283</v>
      </c>
    </row>
    <row r="1277" spans="1:6" customFormat="1" ht="15" x14ac:dyDescent="0.25">
      <c r="A1277" s="251" t="s">
        <v>397</v>
      </c>
      <c r="B1277" s="329"/>
      <c r="C1277" s="329"/>
      <c r="D1277" s="329"/>
      <c r="E1277" s="329"/>
      <c r="F1277" s="339"/>
    </row>
    <row r="1278" spans="1:6" customFormat="1" ht="15" x14ac:dyDescent="0.25">
      <c r="A1278" s="251" t="s">
        <v>398</v>
      </c>
      <c r="B1278" s="329"/>
      <c r="C1278" s="329"/>
      <c r="D1278" s="329"/>
      <c r="E1278" s="329"/>
      <c r="F1278" s="339"/>
    </row>
    <row r="1279" spans="1:6" customFormat="1" ht="15" x14ac:dyDescent="0.25">
      <c r="A1279" s="251" t="s">
        <v>399</v>
      </c>
      <c r="B1279" s="329"/>
      <c r="C1279" s="329"/>
      <c r="D1279" s="329"/>
      <c r="E1279" s="329"/>
      <c r="F1279" s="339"/>
    </row>
    <row r="1280" spans="1:6" customFormat="1" ht="15" x14ac:dyDescent="0.25">
      <c r="A1280" s="251" t="s">
        <v>400</v>
      </c>
      <c r="B1280" s="329"/>
      <c r="C1280" s="329"/>
      <c r="D1280" s="329"/>
      <c r="E1280" s="329"/>
      <c r="F1280" s="339"/>
    </row>
    <row r="1281" spans="1:6" customFormat="1" ht="15" x14ac:dyDescent="0.25">
      <c r="A1281" s="252" t="s">
        <v>658</v>
      </c>
      <c r="B1281" s="330"/>
      <c r="C1281" s="330"/>
      <c r="D1281" s="330"/>
      <c r="E1281" s="330"/>
      <c r="F1281" s="332"/>
    </row>
    <row r="1282" spans="1:6" customFormat="1" ht="15" x14ac:dyDescent="0.25">
      <c r="A1282" s="250" t="s">
        <v>401</v>
      </c>
      <c r="B1282" s="328">
        <v>2346.8919999999998</v>
      </c>
      <c r="C1282" s="328">
        <v>1780.452</v>
      </c>
      <c r="D1282" s="328">
        <v>11331.887835227848</v>
      </c>
      <c r="E1282" s="328">
        <v>66</v>
      </c>
      <c r="F1282" s="331">
        <v>61</v>
      </c>
    </row>
    <row r="1283" spans="1:6" customFormat="1" ht="15" x14ac:dyDescent="0.25">
      <c r="A1283" s="252" t="s">
        <v>402</v>
      </c>
      <c r="B1283" s="330"/>
      <c r="C1283" s="330"/>
      <c r="D1283" s="330"/>
      <c r="E1283" s="330"/>
      <c r="F1283" s="332"/>
    </row>
    <row r="1284" spans="1:6" customFormat="1" ht="15" x14ac:dyDescent="0.25">
      <c r="A1284" s="253" t="s">
        <v>403</v>
      </c>
      <c r="B1284" s="243">
        <v>913.79900000000021</v>
      </c>
      <c r="C1284" s="243">
        <v>672.71899999999994</v>
      </c>
      <c r="D1284" s="243">
        <v>5347.135227490171</v>
      </c>
      <c r="E1284" s="243">
        <v>31</v>
      </c>
      <c r="F1284" s="263">
        <v>30</v>
      </c>
    </row>
    <row r="1285" spans="1:6" customFormat="1" ht="15" x14ac:dyDescent="0.25">
      <c r="A1285" s="253" t="s">
        <v>404</v>
      </c>
      <c r="B1285" s="243">
        <v>898.84699999999998</v>
      </c>
      <c r="C1285" s="243">
        <v>641.24699999999996</v>
      </c>
      <c r="D1285" s="243">
        <v>5025.875526215078</v>
      </c>
      <c r="E1285" s="243">
        <v>30</v>
      </c>
      <c r="F1285" s="263">
        <v>31</v>
      </c>
    </row>
    <row r="1286" spans="1:6" customFormat="1" ht="15" x14ac:dyDescent="0.25">
      <c r="A1286" s="253" t="s">
        <v>405</v>
      </c>
      <c r="B1286" s="243">
        <v>924.322</v>
      </c>
      <c r="C1286" s="243">
        <v>713.48199999999986</v>
      </c>
      <c r="D1286" s="243">
        <v>5744.4006714678344</v>
      </c>
      <c r="E1286" s="243">
        <v>30</v>
      </c>
      <c r="F1286" s="263">
        <v>30</v>
      </c>
    </row>
    <row r="1287" spans="1:6" customFormat="1" ht="15" x14ac:dyDescent="0.25">
      <c r="A1287" s="253" t="s">
        <v>406</v>
      </c>
      <c r="B1287" s="243">
        <v>715.17399999999975</v>
      </c>
      <c r="C1287" s="243">
        <v>484.45399999999995</v>
      </c>
      <c r="D1287" s="243">
        <v>4062.286830706606</v>
      </c>
      <c r="E1287" s="243">
        <v>31</v>
      </c>
      <c r="F1287" s="263">
        <v>30</v>
      </c>
    </row>
    <row r="1288" spans="1:6" customFormat="1" ht="15" x14ac:dyDescent="0.25">
      <c r="A1288" s="253" t="s">
        <v>407</v>
      </c>
      <c r="B1288" s="243">
        <v>862.81000000000017</v>
      </c>
      <c r="C1288" s="243">
        <v>596.25</v>
      </c>
      <c r="D1288" s="243">
        <v>4877.4042924234636</v>
      </c>
      <c r="E1288" s="243">
        <v>31</v>
      </c>
      <c r="F1288" s="263">
        <v>30</v>
      </c>
    </row>
    <row r="1289" spans="1:6" customFormat="1" ht="15" x14ac:dyDescent="0.25">
      <c r="A1289" s="253" t="s">
        <v>408</v>
      </c>
      <c r="B1289" s="243">
        <v>1029.1819999999998</v>
      </c>
      <c r="C1289" s="243">
        <v>738.822</v>
      </c>
      <c r="D1289" s="243">
        <v>6013.0175879942162</v>
      </c>
      <c r="E1289" s="243">
        <v>33</v>
      </c>
      <c r="F1289" s="263">
        <v>33</v>
      </c>
    </row>
    <row r="1290" spans="1:6" customFormat="1" ht="15" x14ac:dyDescent="0.25">
      <c r="A1290" s="253" t="s">
        <v>409</v>
      </c>
      <c r="B1290" s="243">
        <v>1755.0940000000003</v>
      </c>
      <c r="C1290" s="243">
        <v>1221.4139999999998</v>
      </c>
      <c r="D1290" s="243">
        <v>8349.2507773916241</v>
      </c>
      <c r="E1290" s="243">
        <v>60</v>
      </c>
      <c r="F1290" s="263">
        <v>61</v>
      </c>
    </row>
    <row r="1291" spans="1:6" customFormat="1" ht="15" x14ac:dyDescent="0.25">
      <c r="A1291" s="253" t="s">
        <v>410</v>
      </c>
      <c r="B1291" s="243">
        <v>1507.4449999999999</v>
      </c>
      <c r="C1291" s="243">
        <v>944.92500000000018</v>
      </c>
      <c r="D1291" s="243">
        <v>6460.3770806658149</v>
      </c>
      <c r="E1291" s="243">
        <v>60</v>
      </c>
      <c r="F1291" s="263">
        <v>61</v>
      </c>
    </row>
    <row r="1292" spans="1:6" customFormat="1" ht="15" x14ac:dyDescent="0.25">
      <c r="A1292" s="253" t="s">
        <v>411</v>
      </c>
      <c r="B1292" s="243">
        <v>1637.0749999999998</v>
      </c>
      <c r="C1292" s="243">
        <v>1048.2349999999999</v>
      </c>
      <c r="D1292" s="243">
        <v>7164.4132345259104</v>
      </c>
      <c r="E1292" s="243">
        <v>61</v>
      </c>
      <c r="F1292" s="263">
        <v>60</v>
      </c>
    </row>
    <row r="1293" spans="1:6" customFormat="1" ht="15" x14ac:dyDescent="0.25">
      <c r="A1293" s="253" t="s">
        <v>412</v>
      </c>
      <c r="B1293" s="243">
        <v>1197.8139999999996</v>
      </c>
      <c r="C1293" s="243">
        <v>648.45399999999995</v>
      </c>
      <c r="D1293" s="243">
        <v>4426.1454179623197</v>
      </c>
      <c r="E1293" s="243">
        <v>60</v>
      </c>
      <c r="F1293" s="263">
        <v>60</v>
      </c>
    </row>
    <row r="1294" spans="1:6" customFormat="1" ht="15" x14ac:dyDescent="0.25">
      <c r="A1294" s="253" t="s">
        <v>413</v>
      </c>
      <c r="B1294" s="243">
        <v>741.34800000000007</v>
      </c>
      <c r="C1294" s="243">
        <v>556.82800000000009</v>
      </c>
      <c r="D1294" s="243">
        <v>4480.0373264794898</v>
      </c>
      <c r="E1294" s="243">
        <v>30</v>
      </c>
      <c r="F1294" s="263">
        <v>30</v>
      </c>
    </row>
    <row r="1295" spans="1:6" customFormat="1" ht="15" x14ac:dyDescent="0.25">
      <c r="A1295" s="253" t="s">
        <v>414</v>
      </c>
      <c r="B1295" s="243">
        <v>642.27200000000005</v>
      </c>
      <c r="C1295" s="243">
        <v>494.71199999999999</v>
      </c>
      <c r="D1295" s="243">
        <v>4141.2368533208073</v>
      </c>
      <c r="E1295" s="243">
        <v>30</v>
      </c>
      <c r="F1295" s="263">
        <v>30</v>
      </c>
    </row>
    <row r="1296" spans="1:6" customFormat="1" ht="15" x14ac:dyDescent="0.25">
      <c r="A1296" s="253" t="s">
        <v>415</v>
      </c>
      <c r="B1296" s="243">
        <v>758.36700000000008</v>
      </c>
      <c r="C1296" s="243">
        <v>489.28700000000003</v>
      </c>
      <c r="D1296" s="243">
        <v>3822.1521109487521</v>
      </c>
      <c r="E1296" s="243">
        <v>30</v>
      </c>
      <c r="F1296" s="263">
        <v>30</v>
      </c>
    </row>
    <row r="1297" spans="1:6" customFormat="1" ht="15" x14ac:dyDescent="0.25">
      <c r="A1297" s="253" t="s">
        <v>416</v>
      </c>
      <c r="B1297" s="243">
        <v>1226.2493400000003</v>
      </c>
      <c r="C1297" s="243">
        <v>975.64933999999982</v>
      </c>
      <c r="D1297" s="243">
        <v>6481.2807995079411</v>
      </c>
      <c r="E1297" s="243">
        <v>0</v>
      </c>
      <c r="F1297" s="263">
        <v>30</v>
      </c>
    </row>
    <row r="1298" spans="1:6" customFormat="1" ht="15" x14ac:dyDescent="0.25">
      <c r="A1298" s="253" t="s">
        <v>417</v>
      </c>
      <c r="B1298" s="243">
        <v>1206.5850300000002</v>
      </c>
      <c r="C1298" s="243">
        <v>899.42502999999988</v>
      </c>
      <c r="D1298" s="243">
        <v>6126.5819219711339</v>
      </c>
      <c r="E1298" s="243">
        <v>0</v>
      </c>
      <c r="F1298" s="263">
        <v>29</v>
      </c>
    </row>
    <row r="1299" spans="1:6" customFormat="1" ht="15" x14ac:dyDescent="0.25">
      <c r="A1299" s="253" t="s">
        <v>418</v>
      </c>
      <c r="B1299" s="243">
        <v>1106.1699999999998</v>
      </c>
      <c r="C1299" s="243">
        <v>919.68999999999971</v>
      </c>
      <c r="D1299" s="243">
        <v>6104.1363476392871</v>
      </c>
      <c r="E1299" s="243">
        <v>0</v>
      </c>
      <c r="F1299" s="263">
        <v>30</v>
      </c>
    </row>
    <row r="1300" spans="1:6" customFormat="1" ht="15" x14ac:dyDescent="0.25">
      <c r="A1300" s="253" t="s">
        <v>419</v>
      </c>
      <c r="B1300" s="243">
        <v>35.799999999999997</v>
      </c>
      <c r="C1300" s="243">
        <v>35.799999999999997</v>
      </c>
      <c r="D1300" s="243">
        <v>16.505301982480407</v>
      </c>
      <c r="E1300" s="243">
        <v>0</v>
      </c>
      <c r="F1300" s="263">
        <v>0</v>
      </c>
    </row>
    <row r="1301" spans="1:6" customFormat="1" ht="15" x14ac:dyDescent="0.25">
      <c r="A1301" s="253" t="s">
        <v>420</v>
      </c>
      <c r="B1301" s="243">
        <v>1639.4</v>
      </c>
      <c r="C1301" s="243">
        <v>1639.4</v>
      </c>
      <c r="D1301" s="243">
        <v>79.240175938904727</v>
      </c>
      <c r="E1301" s="243">
        <v>0</v>
      </c>
      <c r="F1301" s="263">
        <v>0</v>
      </c>
    </row>
    <row r="1302" spans="1:6" customFormat="1" ht="15" x14ac:dyDescent="0.25">
      <c r="A1302" s="253" t="s">
        <v>421</v>
      </c>
      <c r="B1302" s="243">
        <v>706.6</v>
      </c>
      <c r="C1302" s="243">
        <v>706.6</v>
      </c>
      <c r="D1302" s="243">
        <v>277.0980392156863</v>
      </c>
      <c r="E1302" s="243">
        <v>0</v>
      </c>
      <c r="F1302" s="263">
        <v>0</v>
      </c>
    </row>
    <row r="1303" spans="1:6" customFormat="1" ht="15" x14ac:dyDescent="0.25">
      <c r="A1303" s="253" t="s">
        <v>422</v>
      </c>
      <c r="B1303" s="243">
        <v>609.89</v>
      </c>
      <c r="C1303" s="243">
        <v>609.89</v>
      </c>
      <c r="D1303" s="243">
        <v>187.4277811923786</v>
      </c>
      <c r="E1303" s="243">
        <v>0</v>
      </c>
      <c r="F1303" s="263">
        <v>0</v>
      </c>
    </row>
    <row r="1304" spans="1:6" customFormat="1" ht="15" x14ac:dyDescent="0.25">
      <c r="A1304" s="253" t="s">
        <v>423</v>
      </c>
      <c r="B1304" s="243">
        <v>4747.6000000000004</v>
      </c>
      <c r="C1304" s="243">
        <v>4747.6000000000004</v>
      </c>
      <c r="D1304" s="243">
        <v>249.08709338929697</v>
      </c>
      <c r="E1304" s="243">
        <v>0</v>
      </c>
      <c r="F1304" s="263">
        <v>0</v>
      </c>
    </row>
    <row r="1305" spans="1:6" customFormat="1" ht="15" x14ac:dyDescent="0.25">
      <c r="A1305" s="253" t="s">
        <v>424</v>
      </c>
      <c r="B1305" s="243">
        <v>2332.4</v>
      </c>
      <c r="C1305" s="243">
        <v>2332.4</v>
      </c>
      <c r="D1305" s="243">
        <v>102.9620800776939</v>
      </c>
      <c r="E1305" s="243">
        <v>0</v>
      </c>
      <c r="F1305" s="263">
        <v>0</v>
      </c>
    </row>
    <row r="1306" spans="1:6" customFormat="1" ht="15" x14ac:dyDescent="0.25">
      <c r="A1306" s="253" t="s">
        <v>425</v>
      </c>
      <c r="B1306" s="243">
        <v>538.1</v>
      </c>
      <c r="C1306" s="243">
        <v>538.1</v>
      </c>
      <c r="D1306" s="243">
        <v>100.8055451479955</v>
      </c>
      <c r="E1306" s="243">
        <v>0</v>
      </c>
      <c r="F1306" s="263">
        <v>0</v>
      </c>
    </row>
    <row r="1307" spans="1:6" customFormat="1" ht="15" x14ac:dyDescent="0.25">
      <c r="A1307" s="253" t="s">
        <v>426</v>
      </c>
      <c r="B1307" s="243">
        <v>310.3</v>
      </c>
      <c r="C1307" s="243">
        <v>310.3</v>
      </c>
      <c r="D1307" s="243">
        <v>233.54871585813288</v>
      </c>
      <c r="E1307" s="243">
        <v>0</v>
      </c>
      <c r="F1307" s="263">
        <v>0</v>
      </c>
    </row>
    <row r="1308" spans="1:6" customFormat="1" ht="15" x14ac:dyDescent="0.25">
      <c r="A1308" s="253" t="s">
        <v>427</v>
      </c>
      <c r="B1308" s="243">
        <v>1301.7</v>
      </c>
      <c r="C1308" s="243">
        <v>1301.7</v>
      </c>
      <c r="D1308" s="243">
        <v>89.035567715458271</v>
      </c>
      <c r="E1308" s="243">
        <v>0</v>
      </c>
      <c r="F1308" s="263">
        <v>0</v>
      </c>
    </row>
    <row r="1309" spans="1:6" customFormat="1" ht="15" x14ac:dyDescent="0.25">
      <c r="A1309" s="253" t="s">
        <v>428</v>
      </c>
      <c r="B1309" s="243">
        <v>2720.6027999999992</v>
      </c>
      <c r="C1309" s="243">
        <v>2412.6027999999965</v>
      </c>
      <c r="D1309" s="243">
        <v>26501.121628877416</v>
      </c>
      <c r="E1309" s="243">
        <v>0</v>
      </c>
      <c r="F1309" s="263">
        <v>102</v>
      </c>
    </row>
    <row r="1310" spans="1:6" customFormat="1" ht="15" x14ac:dyDescent="0.25">
      <c r="A1310" s="250" t="s">
        <v>429</v>
      </c>
      <c r="B1310" s="328">
        <v>9761.6819999999989</v>
      </c>
      <c r="C1310" s="328">
        <v>6861.4419999999991</v>
      </c>
      <c r="D1310" s="328">
        <v>50665.924587855312</v>
      </c>
      <c r="E1310" s="328">
        <v>446</v>
      </c>
      <c r="F1310" s="331">
        <v>431</v>
      </c>
    </row>
    <row r="1311" spans="1:6" customFormat="1" ht="15" x14ac:dyDescent="0.25">
      <c r="A1311" s="251" t="s">
        <v>430</v>
      </c>
      <c r="B1311" s="329"/>
      <c r="C1311" s="329"/>
      <c r="D1311" s="329"/>
      <c r="E1311" s="329"/>
      <c r="F1311" s="339"/>
    </row>
    <row r="1312" spans="1:6" customFormat="1" ht="15" x14ac:dyDescent="0.25">
      <c r="A1312" s="251" t="s">
        <v>431</v>
      </c>
      <c r="B1312" s="329"/>
      <c r="C1312" s="329"/>
      <c r="D1312" s="329"/>
      <c r="E1312" s="329"/>
      <c r="F1312" s="339"/>
    </row>
    <row r="1313" spans="1:6" customFormat="1" ht="15" x14ac:dyDescent="0.25">
      <c r="A1313" s="251" t="s">
        <v>432</v>
      </c>
      <c r="B1313" s="329"/>
      <c r="C1313" s="329"/>
      <c r="D1313" s="329"/>
      <c r="E1313" s="329"/>
      <c r="F1313" s="339"/>
    </row>
    <row r="1314" spans="1:6" customFormat="1" ht="15" x14ac:dyDescent="0.25">
      <c r="A1314" s="251" t="s">
        <v>433</v>
      </c>
      <c r="B1314" s="329"/>
      <c r="C1314" s="329"/>
      <c r="D1314" s="329"/>
      <c r="E1314" s="329"/>
      <c r="F1314" s="339"/>
    </row>
    <row r="1315" spans="1:6" customFormat="1" ht="15" x14ac:dyDescent="0.25">
      <c r="A1315" s="251" t="s">
        <v>434</v>
      </c>
      <c r="B1315" s="329"/>
      <c r="C1315" s="329"/>
      <c r="D1315" s="329"/>
      <c r="E1315" s="329"/>
      <c r="F1315" s="339"/>
    </row>
    <row r="1316" spans="1:6" customFormat="1" ht="15" x14ac:dyDescent="0.25">
      <c r="A1316" s="251" t="s">
        <v>435</v>
      </c>
      <c r="B1316" s="329"/>
      <c r="C1316" s="329"/>
      <c r="D1316" s="329"/>
      <c r="E1316" s="329"/>
      <c r="F1316" s="339"/>
    </row>
    <row r="1317" spans="1:6" customFormat="1" ht="15" x14ac:dyDescent="0.25">
      <c r="A1317" s="251" t="s">
        <v>436</v>
      </c>
      <c r="B1317" s="329"/>
      <c r="C1317" s="329"/>
      <c r="D1317" s="329"/>
      <c r="E1317" s="329"/>
      <c r="F1317" s="339"/>
    </row>
    <row r="1318" spans="1:6" customFormat="1" ht="15" x14ac:dyDescent="0.25">
      <c r="A1318" s="251" t="s">
        <v>437</v>
      </c>
      <c r="B1318" s="329"/>
      <c r="C1318" s="329"/>
      <c r="D1318" s="329"/>
      <c r="E1318" s="329"/>
      <c r="F1318" s="339"/>
    </row>
    <row r="1319" spans="1:6" customFormat="1" ht="15" x14ac:dyDescent="0.25">
      <c r="A1319" s="251" t="s">
        <v>438</v>
      </c>
      <c r="B1319" s="329"/>
      <c r="C1319" s="329"/>
      <c r="D1319" s="329"/>
      <c r="E1319" s="329"/>
      <c r="F1319" s="339"/>
    </row>
    <row r="1320" spans="1:6" customFormat="1" ht="15" x14ac:dyDescent="0.25">
      <c r="A1320" s="251" t="s">
        <v>439</v>
      </c>
      <c r="B1320" s="329"/>
      <c r="C1320" s="329"/>
      <c r="D1320" s="329"/>
      <c r="E1320" s="329"/>
      <c r="F1320" s="339"/>
    </row>
    <row r="1321" spans="1:6" customFormat="1" ht="15" x14ac:dyDescent="0.25">
      <c r="A1321" s="251" t="s">
        <v>440</v>
      </c>
      <c r="B1321" s="329"/>
      <c r="C1321" s="329"/>
      <c r="D1321" s="329"/>
      <c r="E1321" s="329"/>
      <c r="F1321" s="339"/>
    </row>
    <row r="1322" spans="1:6" customFormat="1" ht="15" x14ac:dyDescent="0.25">
      <c r="A1322" s="251" t="s">
        <v>441</v>
      </c>
      <c r="B1322" s="329"/>
      <c r="C1322" s="329"/>
      <c r="D1322" s="329"/>
      <c r="E1322" s="329"/>
      <c r="F1322" s="339"/>
    </row>
    <row r="1323" spans="1:6" customFormat="1" ht="15" x14ac:dyDescent="0.25">
      <c r="A1323" s="251" t="s">
        <v>442</v>
      </c>
      <c r="B1323" s="329"/>
      <c r="C1323" s="329"/>
      <c r="D1323" s="329"/>
      <c r="E1323" s="329"/>
      <c r="F1323" s="339"/>
    </row>
    <row r="1324" spans="1:6" customFormat="1" ht="15" x14ac:dyDescent="0.25">
      <c r="A1324" s="251" t="s">
        <v>443</v>
      </c>
      <c r="B1324" s="329"/>
      <c r="C1324" s="329"/>
      <c r="D1324" s="329"/>
      <c r="E1324" s="329"/>
      <c r="F1324" s="339"/>
    </row>
    <row r="1325" spans="1:6" customFormat="1" ht="15" x14ac:dyDescent="0.25">
      <c r="A1325" s="251" t="s">
        <v>444</v>
      </c>
      <c r="B1325" s="329"/>
      <c r="C1325" s="329"/>
      <c r="D1325" s="329"/>
      <c r="E1325" s="329"/>
      <c r="F1325" s="339"/>
    </row>
    <row r="1326" spans="1:6" customFormat="1" ht="15" x14ac:dyDescent="0.25">
      <c r="A1326" s="251" t="s">
        <v>445</v>
      </c>
      <c r="B1326" s="329"/>
      <c r="C1326" s="329"/>
      <c r="D1326" s="329"/>
      <c r="E1326" s="329"/>
      <c r="F1326" s="339"/>
    </row>
    <row r="1327" spans="1:6" customFormat="1" ht="15" x14ac:dyDescent="0.25">
      <c r="A1327" s="252" t="s">
        <v>446</v>
      </c>
      <c r="B1327" s="330"/>
      <c r="C1327" s="330"/>
      <c r="D1327" s="330"/>
      <c r="E1327" s="330"/>
      <c r="F1327" s="332"/>
    </row>
    <row r="1328" spans="1:6" customFormat="1" ht="15" x14ac:dyDescent="0.25">
      <c r="A1328" s="253" t="s">
        <v>447</v>
      </c>
      <c r="B1328" s="243">
        <v>5792.9809399999976</v>
      </c>
      <c r="C1328" s="243">
        <v>4141.2609399999956</v>
      </c>
      <c r="D1328" s="243">
        <v>49533.659269982898</v>
      </c>
      <c r="E1328" s="243">
        <v>0</v>
      </c>
      <c r="F1328" s="263">
        <v>281</v>
      </c>
    </row>
    <row r="1329" spans="1:6" customFormat="1" ht="15" x14ac:dyDescent="0.25">
      <c r="A1329" s="250" t="s">
        <v>448</v>
      </c>
      <c r="B1329" s="328">
        <v>14349.717300000008</v>
      </c>
      <c r="C1329" s="328">
        <v>11633.157299999995</v>
      </c>
      <c r="D1329" s="328">
        <v>47299.781564763907</v>
      </c>
      <c r="E1329" s="328">
        <v>0</v>
      </c>
      <c r="F1329" s="331">
        <v>280</v>
      </c>
    </row>
    <row r="1330" spans="1:6" customFormat="1" ht="15" x14ac:dyDescent="0.25">
      <c r="A1330" s="251" t="s">
        <v>449</v>
      </c>
      <c r="B1330" s="329"/>
      <c r="C1330" s="329"/>
      <c r="D1330" s="329"/>
      <c r="E1330" s="329"/>
      <c r="F1330" s="339"/>
    </row>
    <row r="1331" spans="1:6" customFormat="1" ht="15" x14ac:dyDescent="0.25">
      <c r="A1331" s="251" t="s">
        <v>450</v>
      </c>
      <c r="B1331" s="329"/>
      <c r="C1331" s="329"/>
      <c r="D1331" s="329"/>
      <c r="E1331" s="329"/>
      <c r="F1331" s="339"/>
    </row>
    <row r="1332" spans="1:6" customFormat="1" ht="15" x14ac:dyDescent="0.25">
      <c r="A1332" s="251" t="s">
        <v>451</v>
      </c>
      <c r="B1332" s="329"/>
      <c r="C1332" s="329"/>
      <c r="D1332" s="329"/>
      <c r="E1332" s="329"/>
      <c r="F1332" s="339"/>
    </row>
    <row r="1333" spans="1:6" customFormat="1" ht="15" x14ac:dyDescent="0.25">
      <c r="A1333" s="251" t="s">
        <v>452</v>
      </c>
      <c r="B1333" s="329"/>
      <c r="C1333" s="329"/>
      <c r="D1333" s="329"/>
      <c r="E1333" s="329"/>
      <c r="F1333" s="339"/>
    </row>
    <row r="1334" spans="1:6" customFormat="1" ht="15" x14ac:dyDescent="0.25">
      <c r="A1334" s="251" t="s">
        <v>453</v>
      </c>
      <c r="B1334" s="329"/>
      <c r="C1334" s="329"/>
      <c r="D1334" s="329"/>
      <c r="E1334" s="329"/>
      <c r="F1334" s="339"/>
    </row>
    <row r="1335" spans="1:6" customFormat="1" ht="15" x14ac:dyDescent="0.25">
      <c r="A1335" s="251" t="s">
        <v>454</v>
      </c>
      <c r="B1335" s="329"/>
      <c r="C1335" s="329"/>
      <c r="D1335" s="329"/>
      <c r="E1335" s="329"/>
      <c r="F1335" s="339"/>
    </row>
    <row r="1336" spans="1:6" customFormat="1" ht="15" x14ac:dyDescent="0.25">
      <c r="A1336" s="251" t="s">
        <v>455</v>
      </c>
      <c r="B1336" s="329"/>
      <c r="C1336" s="329"/>
      <c r="D1336" s="329"/>
      <c r="E1336" s="329"/>
      <c r="F1336" s="339"/>
    </row>
    <row r="1337" spans="1:6" customFormat="1" ht="15" x14ac:dyDescent="0.25">
      <c r="A1337" s="251" t="s">
        <v>456</v>
      </c>
      <c r="B1337" s="329"/>
      <c r="C1337" s="329"/>
      <c r="D1337" s="329"/>
      <c r="E1337" s="329"/>
      <c r="F1337" s="339"/>
    </row>
    <row r="1338" spans="1:6" customFormat="1" ht="15" x14ac:dyDescent="0.25">
      <c r="A1338" s="251" t="s">
        <v>457</v>
      </c>
      <c r="B1338" s="329"/>
      <c r="C1338" s="329"/>
      <c r="D1338" s="329"/>
      <c r="E1338" s="329"/>
      <c r="F1338" s="339"/>
    </row>
    <row r="1339" spans="1:6" customFormat="1" ht="15" x14ac:dyDescent="0.25">
      <c r="A1339" s="251" t="s">
        <v>458</v>
      </c>
      <c r="B1339" s="329"/>
      <c r="C1339" s="329"/>
      <c r="D1339" s="329"/>
      <c r="E1339" s="329"/>
      <c r="F1339" s="339"/>
    </row>
    <row r="1340" spans="1:6" customFormat="1" ht="15" x14ac:dyDescent="0.25">
      <c r="A1340" s="251" t="s">
        <v>459</v>
      </c>
      <c r="B1340" s="329"/>
      <c r="C1340" s="329"/>
      <c r="D1340" s="329"/>
      <c r="E1340" s="329"/>
      <c r="F1340" s="339"/>
    </row>
    <row r="1341" spans="1:6" customFormat="1" ht="15" x14ac:dyDescent="0.25">
      <c r="A1341" s="251" t="s">
        <v>460</v>
      </c>
      <c r="B1341" s="329"/>
      <c r="C1341" s="329"/>
      <c r="D1341" s="329"/>
      <c r="E1341" s="329"/>
      <c r="F1341" s="339"/>
    </row>
    <row r="1342" spans="1:6" customFormat="1" ht="15" x14ac:dyDescent="0.25">
      <c r="A1342" s="252" t="s">
        <v>461</v>
      </c>
      <c r="B1342" s="330"/>
      <c r="C1342" s="330"/>
      <c r="D1342" s="330"/>
      <c r="E1342" s="330"/>
      <c r="F1342" s="332"/>
    </row>
    <row r="1343" spans="1:6" customFormat="1" ht="15" x14ac:dyDescent="0.25">
      <c r="A1343" s="250" t="s">
        <v>462</v>
      </c>
      <c r="B1343" s="328">
        <v>15085.816740000002</v>
      </c>
      <c r="C1343" s="328">
        <v>12329.776740000001</v>
      </c>
      <c r="D1343" s="328">
        <v>79337.754372905751</v>
      </c>
      <c r="E1343" s="328">
        <v>63</v>
      </c>
      <c r="F1343" s="331">
        <v>396</v>
      </c>
    </row>
    <row r="1344" spans="1:6" customFormat="1" ht="15" x14ac:dyDescent="0.25">
      <c r="A1344" s="251" t="s">
        <v>463</v>
      </c>
      <c r="B1344" s="329"/>
      <c r="C1344" s="329"/>
      <c r="D1344" s="329"/>
      <c r="E1344" s="329"/>
      <c r="F1344" s="339"/>
    </row>
    <row r="1345" spans="1:6" customFormat="1" ht="15" x14ac:dyDescent="0.25">
      <c r="A1345" s="251" t="s">
        <v>464</v>
      </c>
      <c r="B1345" s="329"/>
      <c r="C1345" s="329"/>
      <c r="D1345" s="329"/>
      <c r="E1345" s="329"/>
      <c r="F1345" s="339"/>
    </row>
    <row r="1346" spans="1:6" customFormat="1" ht="15" x14ac:dyDescent="0.25">
      <c r="A1346" s="251" t="s">
        <v>465</v>
      </c>
      <c r="B1346" s="329"/>
      <c r="C1346" s="329"/>
      <c r="D1346" s="329"/>
      <c r="E1346" s="329"/>
      <c r="F1346" s="339"/>
    </row>
    <row r="1347" spans="1:6" customFormat="1" ht="15" x14ac:dyDescent="0.25">
      <c r="A1347" s="251" t="s">
        <v>466</v>
      </c>
      <c r="B1347" s="329"/>
      <c r="C1347" s="329"/>
      <c r="D1347" s="329"/>
      <c r="E1347" s="329"/>
      <c r="F1347" s="339"/>
    </row>
    <row r="1348" spans="1:6" customFormat="1" ht="15" x14ac:dyDescent="0.25">
      <c r="A1348" s="251" t="s">
        <v>467</v>
      </c>
      <c r="B1348" s="329"/>
      <c r="C1348" s="329"/>
      <c r="D1348" s="329"/>
      <c r="E1348" s="329"/>
      <c r="F1348" s="339"/>
    </row>
    <row r="1349" spans="1:6" customFormat="1" ht="15" x14ac:dyDescent="0.25">
      <c r="A1349" s="251" t="s">
        <v>468</v>
      </c>
      <c r="B1349" s="329"/>
      <c r="C1349" s="329"/>
      <c r="D1349" s="329"/>
      <c r="E1349" s="329"/>
      <c r="F1349" s="339"/>
    </row>
    <row r="1350" spans="1:6" customFormat="1" ht="15" x14ac:dyDescent="0.25">
      <c r="A1350" s="252" t="s">
        <v>469</v>
      </c>
      <c r="B1350" s="330"/>
      <c r="C1350" s="330"/>
      <c r="D1350" s="330"/>
      <c r="E1350" s="330"/>
      <c r="F1350" s="332"/>
    </row>
    <row r="1351" spans="1:6" customFormat="1" ht="15" x14ac:dyDescent="0.25">
      <c r="A1351" s="250" t="s">
        <v>470</v>
      </c>
      <c r="B1351" s="328">
        <v>2100.6839999999997</v>
      </c>
      <c r="C1351" s="328">
        <v>1516.3239999999998</v>
      </c>
      <c r="D1351" s="328">
        <v>9635.9791714643416</v>
      </c>
      <c r="E1351" s="328">
        <v>64</v>
      </c>
      <c r="F1351" s="331">
        <v>67</v>
      </c>
    </row>
    <row r="1352" spans="1:6" customFormat="1" ht="15" x14ac:dyDescent="0.25">
      <c r="A1352" s="251" t="s">
        <v>471</v>
      </c>
      <c r="B1352" s="329"/>
      <c r="C1352" s="329"/>
      <c r="D1352" s="329"/>
      <c r="E1352" s="329"/>
      <c r="F1352" s="339"/>
    </row>
    <row r="1353" spans="1:6" customFormat="1" ht="15" x14ac:dyDescent="0.25">
      <c r="A1353" s="251" t="s">
        <v>472</v>
      </c>
      <c r="B1353" s="329"/>
      <c r="C1353" s="329"/>
      <c r="D1353" s="329"/>
      <c r="E1353" s="329"/>
      <c r="F1353" s="339"/>
    </row>
    <row r="1354" spans="1:6" customFormat="1" ht="15" x14ac:dyDescent="0.25">
      <c r="A1354" s="251" t="s">
        <v>473</v>
      </c>
      <c r="B1354" s="329"/>
      <c r="C1354" s="329"/>
      <c r="D1354" s="329"/>
      <c r="E1354" s="329"/>
      <c r="F1354" s="339"/>
    </row>
    <row r="1355" spans="1:6" customFormat="1" ht="15" x14ac:dyDescent="0.25">
      <c r="A1355" s="251" t="s">
        <v>474</v>
      </c>
      <c r="B1355" s="329"/>
      <c r="C1355" s="329"/>
      <c r="D1355" s="329"/>
      <c r="E1355" s="329"/>
      <c r="F1355" s="339"/>
    </row>
    <row r="1356" spans="1:6" customFormat="1" ht="15" x14ac:dyDescent="0.25">
      <c r="A1356" s="251" t="s">
        <v>475</v>
      </c>
      <c r="B1356" s="329"/>
      <c r="C1356" s="329"/>
      <c r="D1356" s="329"/>
      <c r="E1356" s="329"/>
      <c r="F1356" s="339"/>
    </row>
    <row r="1357" spans="1:6" customFormat="1" ht="15" x14ac:dyDescent="0.25">
      <c r="A1357" s="251" t="s">
        <v>476</v>
      </c>
      <c r="B1357" s="329"/>
      <c r="C1357" s="329"/>
      <c r="D1357" s="329"/>
      <c r="E1357" s="329"/>
      <c r="F1357" s="339"/>
    </row>
    <row r="1358" spans="1:6" customFormat="1" ht="15" x14ac:dyDescent="0.25">
      <c r="A1358" s="251" t="s">
        <v>477</v>
      </c>
      <c r="B1358" s="329"/>
      <c r="C1358" s="329"/>
      <c r="D1358" s="329"/>
      <c r="E1358" s="329"/>
      <c r="F1358" s="339"/>
    </row>
    <row r="1359" spans="1:6" customFormat="1" ht="15" x14ac:dyDescent="0.25">
      <c r="A1359" s="252" t="s">
        <v>478</v>
      </c>
      <c r="B1359" s="330"/>
      <c r="C1359" s="330"/>
      <c r="D1359" s="330"/>
      <c r="E1359" s="330"/>
      <c r="F1359" s="332"/>
    </row>
    <row r="1360" spans="1:6" customFormat="1" ht="15" x14ac:dyDescent="0.25">
      <c r="A1360" s="250" t="s">
        <v>479</v>
      </c>
      <c r="B1360" s="328">
        <v>3277.5849599999992</v>
      </c>
      <c r="C1360" s="328">
        <v>2330.6249599999996</v>
      </c>
      <c r="D1360" s="328">
        <v>15246.715195146553</v>
      </c>
      <c r="E1360" s="328">
        <v>127</v>
      </c>
      <c r="F1360" s="331">
        <v>132</v>
      </c>
    </row>
    <row r="1361" spans="1:6" customFormat="1" ht="15" x14ac:dyDescent="0.25">
      <c r="A1361" s="251" t="s">
        <v>480</v>
      </c>
      <c r="B1361" s="329"/>
      <c r="C1361" s="329"/>
      <c r="D1361" s="329"/>
      <c r="E1361" s="329"/>
      <c r="F1361" s="339"/>
    </row>
    <row r="1362" spans="1:6" customFormat="1" ht="15" x14ac:dyDescent="0.25">
      <c r="A1362" s="252" t="s">
        <v>481</v>
      </c>
      <c r="B1362" s="330"/>
      <c r="C1362" s="330"/>
      <c r="D1362" s="330"/>
      <c r="E1362" s="330"/>
      <c r="F1362" s="332"/>
    </row>
    <row r="1363" spans="1:6" customFormat="1" ht="15" x14ac:dyDescent="0.25">
      <c r="A1363" s="253" t="s">
        <v>482</v>
      </c>
      <c r="B1363" s="243">
        <v>1851.8999999999996</v>
      </c>
      <c r="C1363" s="243">
        <v>1510.0200000000007</v>
      </c>
      <c r="D1363" s="243">
        <v>10134.343754269501</v>
      </c>
      <c r="E1363" s="243">
        <v>0</v>
      </c>
      <c r="F1363" s="263">
        <v>47</v>
      </c>
    </row>
    <row r="1364" spans="1:6" customFormat="1" ht="15" x14ac:dyDescent="0.25">
      <c r="A1364" s="253" t="s">
        <v>483</v>
      </c>
      <c r="B1364" s="243">
        <v>127.070010001</v>
      </c>
      <c r="C1364" s="243">
        <v>127.070010001</v>
      </c>
      <c r="D1364" s="243">
        <v>588.28711452820403</v>
      </c>
      <c r="E1364" s="243">
        <v>0</v>
      </c>
      <c r="F1364" s="263">
        <v>0</v>
      </c>
    </row>
    <row r="1365" spans="1:6" customFormat="1" ht="15" x14ac:dyDescent="0.25">
      <c r="A1365" s="253" t="s">
        <v>484</v>
      </c>
      <c r="B1365" s="243">
        <v>2075.4521599999998</v>
      </c>
      <c r="C1365" s="243">
        <v>1748.9721600000003</v>
      </c>
      <c r="D1365" s="243">
        <v>12844.38265877841</v>
      </c>
      <c r="E1365" s="243">
        <v>0</v>
      </c>
      <c r="F1365" s="263">
        <v>56</v>
      </c>
    </row>
    <row r="1366" spans="1:6" customFormat="1" ht="15" x14ac:dyDescent="0.25">
      <c r="A1366" s="253" t="s">
        <v>485</v>
      </c>
      <c r="B1366" s="243">
        <v>97.11</v>
      </c>
      <c r="C1366" s="243">
        <v>97.11</v>
      </c>
      <c r="D1366" s="243">
        <v>223.70378013882305</v>
      </c>
      <c r="E1366" s="243">
        <v>0</v>
      </c>
      <c r="F1366" s="263">
        <v>0</v>
      </c>
    </row>
    <row r="1367" spans="1:6" customFormat="1" ht="15" x14ac:dyDescent="0.25">
      <c r="A1367" s="253" t="s">
        <v>486</v>
      </c>
      <c r="B1367" s="243">
        <v>2210.7505700000006</v>
      </c>
      <c r="C1367" s="243">
        <v>1851.7905700000006</v>
      </c>
      <c r="D1367" s="243">
        <v>13552.523356297868</v>
      </c>
      <c r="E1367" s="243">
        <v>0</v>
      </c>
      <c r="F1367" s="263">
        <v>56</v>
      </c>
    </row>
    <row r="1368" spans="1:6" customFormat="1" ht="15" x14ac:dyDescent="0.25">
      <c r="A1368" s="253" t="s">
        <v>487</v>
      </c>
      <c r="B1368" s="243">
        <v>2181.3937000000001</v>
      </c>
      <c r="C1368" s="243">
        <v>1817.6737000000005</v>
      </c>
      <c r="D1368" s="243">
        <v>12145.817833161927</v>
      </c>
      <c r="E1368" s="243">
        <v>0</v>
      </c>
      <c r="F1368" s="263">
        <v>58</v>
      </c>
    </row>
    <row r="1369" spans="1:6" customFormat="1" ht="15" x14ac:dyDescent="0.25">
      <c r="A1369" s="253" t="s">
        <v>488</v>
      </c>
      <c r="B1369" s="243">
        <v>2133.8219399999998</v>
      </c>
      <c r="C1369" s="243">
        <v>1787.4619399999999</v>
      </c>
      <c r="D1369" s="243">
        <v>12691.254492650452</v>
      </c>
      <c r="E1369" s="243">
        <v>0</v>
      </c>
      <c r="F1369" s="263">
        <v>55</v>
      </c>
    </row>
    <row r="1370" spans="1:6" customFormat="1" ht="15" x14ac:dyDescent="0.25">
      <c r="A1370" s="253" t="s">
        <v>489</v>
      </c>
      <c r="B1370" s="243">
        <v>2067.9760599999995</v>
      </c>
      <c r="C1370" s="243">
        <v>1660.2960599999997</v>
      </c>
      <c r="D1370" s="243">
        <v>12238.063828079621</v>
      </c>
      <c r="E1370" s="243">
        <v>0</v>
      </c>
      <c r="F1370" s="263">
        <v>54</v>
      </c>
    </row>
    <row r="1371" spans="1:6" customFormat="1" ht="15" x14ac:dyDescent="0.25">
      <c r="A1371" s="253" t="s">
        <v>490</v>
      </c>
      <c r="B1371" s="243">
        <v>91.399999999999991</v>
      </c>
      <c r="C1371" s="243">
        <v>91.399999999999991</v>
      </c>
      <c r="D1371" s="243">
        <v>228.86522721635848</v>
      </c>
      <c r="E1371" s="243">
        <v>0</v>
      </c>
      <c r="F1371" s="263">
        <v>0</v>
      </c>
    </row>
    <row r="1372" spans="1:6" customFormat="1" ht="15" x14ac:dyDescent="0.25">
      <c r="A1372" s="253" t="s">
        <v>491</v>
      </c>
      <c r="B1372" s="243">
        <v>1859.7351900000001</v>
      </c>
      <c r="C1372" s="243">
        <v>1511.1351900000013</v>
      </c>
      <c r="D1372" s="243">
        <v>10141.830425620816</v>
      </c>
      <c r="E1372" s="243">
        <v>0</v>
      </c>
      <c r="F1372" s="263">
        <v>46</v>
      </c>
    </row>
    <row r="1373" spans="1:6" customFormat="1" ht="15" x14ac:dyDescent="0.25">
      <c r="A1373" s="253" t="s">
        <v>492</v>
      </c>
      <c r="B1373" s="243">
        <v>158.91999999999999</v>
      </c>
      <c r="C1373" s="243">
        <v>158.91999999999999</v>
      </c>
      <c r="D1373" s="243">
        <v>264.86666666666667</v>
      </c>
      <c r="E1373" s="243">
        <v>0</v>
      </c>
      <c r="F1373" s="263">
        <v>0</v>
      </c>
    </row>
    <row r="1374" spans="1:6" customFormat="1" ht="15" x14ac:dyDescent="0.25">
      <c r="A1374" s="250" t="s">
        <v>493</v>
      </c>
      <c r="B1374" s="328">
        <v>2705.4568399999998</v>
      </c>
      <c r="C1374" s="328">
        <v>2203.9768399999984</v>
      </c>
      <c r="D1374" s="328">
        <v>17607.443730124895</v>
      </c>
      <c r="E1374" s="328">
        <v>0</v>
      </c>
      <c r="F1374" s="331">
        <v>92</v>
      </c>
    </row>
    <row r="1375" spans="1:6" customFormat="1" ht="15" x14ac:dyDescent="0.25">
      <c r="A1375" s="252" t="s">
        <v>494</v>
      </c>
      <c r="B1375" s="330"/>
      <c r="C1375" s="330"/>
      <c r="D1375" s="330"/>
      <c r="E1375" s="330"/>
      <c r="F1375" s="332"/>
    </row>
    <row r="1376" spans="1:6" customFormat="1" ht="15" x14ac:dyDescent="0.25">
      <c r="A1376" s="250" t="s">
        <v>495</v>
      </c>
      <c r="B1376" s="328">
        <v>3050.3907799999993</v>
      </c>
      <c r="C1376" s="328">
        <v>2412.5507799999978</v>
      </c>
      <c r="D1376" s="328">
        <v>18467.469297177329</v>
      </c>
      <c r="E1376" s="328">
        <v>0</v>
      </c>
      <c r="F1376" s="331">
        <v>92</v>
      </c>
    </row>
    <row r="1377" spans="1:6" customFormat="1" ht="15" x14ac:dyDescent="0.25">
      <c r="A1377" s="251" t="s">
        <v>496</v>
      </c>
      <c r="B1377" s="329"/>
      <c r="C1377" s="329"/>
      <c r="D1377" s="329"/>
      <c r="E1377" s="329"/>
      <c r="F1377" s="339"/>
    </row>
    <row r="1378" spans="1:6" customFormat="1" ht="15" x14ac:dyDescent="0.25">
      <c r="A1378" s="251" t="s">
        <v>497</v>
      </c>
      <c r="B1378" s="329"/>
      <c r="C1378" s="329"/>
      <c r="D1378" s="329"/>
      <c r="E1378" s="329"/>
      <c r="F1378" s="339"/>
    </row>
    <row r="1379" spans="1:6" customFormat="1" ht="15" x14ac:dyDescent="0.25">
      <c r="A1379" s="252" t="s">
        <v>498</v>
      </c>
      <c r="B1379" s="330"/>
      <c r="C1379" s="330"/>
      <c r="D1379" s="330"/>
      <c r="E1379" s="330"/>
      <c r="F1379" s="332"/>
    </row>
    <row r="1380" spans="1:6" customFormat="1" ht="15" x14ac:dyDescent="0.25">
      <c r="A1380" s="253" t="s">
        <v>499</v>
      </c>
      <c r="B1380" s="243">
        <v>947.61699999999996</v>
      </c>
      <c r="C1380" s="243">
        <v>947.61699999999996</v>
      </c>
      <c r="D1380" s="243">
        <v>6914.4108487837439</v>
      </c>
      <c r="E1380" s="243">
        <v>41</v>
      </c>
      <c r="F1380" s="263">
        <v>0</v>
      </c>
    </row>
    <row r="1381" spans="1:6" customFormat="1" ht="15" x14ac:dyDescent="0.25">
      <c r="A1381" s="253" t="s">
        <v>500</v>
      </c>
      <c r="B1381" s="243">
        <v>1187.4089400000003</v>
      </c>
      <c r="C1381" s="243">
        <v>1187.4089400000003</v>
      </c>
      <c r="D1381" s="243">
        <v>8746.2929992621539</v>
      </c>
      <c r="E1381" s="243">
        <v>0</v>
      </c>
      <c r="F1381" s="263">
        <v>0</v>
      </c>
    </row>
    <row r="1382" spans="1:6" customFormat="1" ht="15" x14ac:dyDescent="0.25">
      <c r="A1382" s="253" t="s">
        <v>501</v>
      </c>
      <c r="B1382" s="243">
        <v>5185.0849699999972</v>
      </c>
      <c r="C1382" s="243">
        <v>4066.7649700000006</v>
      </c>
      <c r="D1382" s="243">
        <v>20438.853590820378</v>
      </c>
      <c r="E1382" s="243">
        <v>113</v>
      </c>
      <c r="F1382" s="263">
        <v>122</v>
      </c>
    </row>
    <row r="1383" spans="1:6" customFormat="1" ht="15" x14ac:dyDescent="0.25">
      <c r="A1383" s="253" t="s">
        <v>502</v>
      </c>
      <c r="B1383" s="243">
        <v>260.52300000000002</v>
      </c>
      <c r="C1383" s="243">
        <v>260.52300000000002</v>
      </c>
      <c r="D1383" s="243">
        <v>2077.8094919786099</v>
      </c>
      <c r="E1383" s="243">
        <v>18</v>
      </c>
      <c r="F1383" s="263">
        <v>0</v>
      </c>
    </row>
    <row r="1384" spans="1:6" customFormat="1" ht="15" x14ac:dyDescent="0.25">
      <c r="A1384" s="253" t="s">
        <v>503</v>
      </c>
      <c r="B1384" s="243">
        <v>318.65599999999995</v>
      </c>
      <c r="C1384" s="243">
        <v>318.65599999999995</v>
      </c>
      <c r="D1384" s="243">
        <v>2550.0094412878789</v>
      </c>
      <c r="E1384" s="243">
        <v>19</v>
      </c>
      <c r="F1384" s="263">
        <v>0</v>
      </c>
    </row>
    <row r="1385" spans="1:6" customFormat="1" ht="15" x14ac:dyDescent="0.25">
      <c r="A1385" s="250" t="s">
        <v>504</v>
      </c>
      <c r="B1385" s="328">
        <v>507.16697999999997</v>
      </c>
      <c r="C1385" s="328">
        <v>489.24697999999995</v>
      </c>
      <c r="D1385" s="328">
        <v>1732.7666937337272</v>
      </c>
      <c r="E1385" s="328">
        <v>0</v>
      </c>
      <c r="F1385" s="331">
        <v>2</v>
      </c>
    </row>
    <row r="1386" spans="1:6" customFormat="1" ht="15" x14ac:dyDescent="0.25">
      <c r="A1386" s="252" t="s">
        <v>505</v>
      </c>
      <c r="B1386" s="330"/>
      <c r="C1386" s="330"/>
      <c r="D1386" s="330"/>
      <c r="E1386" s="330"/>
      <c r="F1386" s="332"/>
    </row>
    <row r="1387" spans="1:6" customFormat="1" ht="15" x14ac:dyDescent="0.25">
      <c r="A1387" s="253" t="s">
        <v>506</v>
      </c>
      <c r="B1387" s="243">
        <v>1447.6959700000002</v>
      </c>
      <c r="C1387" s="243">
        <v>1157.3359700000001</v>
      </c>
      <c r="D1387" s="243">
        <v>8420.2049181018756</v>
      </c>
      <c r="E1387" s="243">
        <v>0</v>
      </c>
      <c r="F1387" s="263">
        <v>37</v>
      </c>
    </row>
    <row r="1388" spans="1:6" customFormat="1" ht="15" x14ac:dyDescent="0.25">
      <c r="A1388" s="250" t="s">
        <v>507</v>
      </c>
      <c r="B1388" s="328">
        <v>3370.86391</v>
      </c>
      <c r="C1388" s="328">
        <v>3370.86391</v>
      </c>
      <c r="D1388" s="328">
        <v>26415.263992137545</v>
      </c>
      <c r="E1388" s="328">
        <v>91</v>
      </c>
      <c r="F1388" s="331">
        <v>0</v>
      </c>
    </row>
    <row r="1389" spans="1:6" customFormat="1" ht="15" x14ac:dyDescent="0.25">
      <c r="A1389" s="251" t="s">
        <v>508</v>
      </c>
      <c r="B1389" s="329"/>
      <c r="C1389" s="329"/>
      <c r="D1389" s="329"/>
      <c r="E1389" s="329"/>
      <c r="F1389" s="339"/>
    </row>
    <row r="1390" spans="1:6" customFormat="1" ht="15" x14ac:dyDescent="0.25">
      <c r="A1390" s="251" t="s">
        <v>509</v>
      </c>
      <c r="B1390" s="329"/>
      <c r="C1390" s="329"/>
      <c r="D1390" s="329"/>
      <c r="E1390" s="329"/>
      <c r="F1390" s="339"/>
    </row>
    <row r="1391" spans="1:6" customFormat="1" ht="15" x14ac:dyDescent="0.25">
      <c r="A1391" s="251" t="s">
        <v>510</v>
      </c>
      <c r="B1391" s="329"/>
      <c r="C1391" s="329"/>
      <c r="D1391" s="329"/>
      <c r="E1391" s="329"/>
      <c r="F1391" s="339"/>
    </row>
    <row r="1392" spans="1:6" customFormat="1" ht="15" x14ac:dyDescent="0.25">
      <c r="A1392" s="251" t="s">
        <v>511</v>
      </c>
      <c r="B1392" s="329"/>
      <c r="C1392" s="329"/>
      <c r="D1392" s="329"/>
      <c r="E1392" s="329"/>
      <c r="F1392" s="339"/>
    </row>
    <row r="1393" spans="1:6" customFormat="1" ht="15" x14ac:dyDescent="0.25">
      <c r="A1393" s="251" t="s">
        <v>512</v>
      </c>
      <c r="B1393" s="329"/>
      <c r="C1393" s="329"/>
      <c r="D1393" s="329"/>
      <c r="E1393" s="329"/>
      <c r="F1393" s="339"/>
    </row>
    <row r="1394" spans="1:6" customFormat="1" ht="15" x14ac:dyDescent="0.25">
      <c r="A1394" s="252" t="s">
        <v>513</v>
      </c>
      <c r="B1394" s="330"/>
      <c r="C1394" s="330"/>
      <c r="D1394" s="330"/>
      <c r="E1394" s="330"/>
      <c r="F1394" s="332"/>
    </row>
    <row r="1395" spans="1:6" customFormat="1" ht="15" x14ac:dyDescent="0.25">
      <c r="A1395" s="253" t="s">
        <v>514</v>
      </c>
      <c r="B1395" s="243">
        <v>1101.9129999999998</v>
      </c>
      <c r="C1395" s="243">
        <v>758.35299999999984</v>
      </c>
      <c r="D1395" s="243">
        <v>5450.0031666881978</v>
      </c>
      <c r="E1395" s="243">
        <v>38</v>
      </c>
      <c r="F1395" s="263">
        <v>37</v>
      </c>
    </row>
    <row r="1396" spans="1:6" customFormat="1" ht="15" x14ac:dyDescent="0.25">
      <c r="A1396" s="253" t="s">
        <v>515</v>
      </c>
      <c r="B1396" s="243">
        <v>286.00799999999998</v>
      </c>
      <c r="C1396" s="243">
        <v>286.00799999999998</v>
      </c>
      <c r="D1396" s="243">
        <v>2265.4378613437002</v>
      </c>
      <c r="E1396" s="243">
        <v>18</v>
      </c>
      <c r="F1396" s="263">
        <v>0</v>
      </c>
    </row>
    <row r="1397" spans="1:6" customFormat="1" ht="15" x14ac:dyDescent="0.25">
      <c r="A1397" s="253" t="s">
        <v>659</v>
      </c>
      <c r="B1397" s="243">
        <v>718.96699999999987</v>
      </c>
      <c r="C1397" s="243">
        <v>467.89399999999995</v>
      </c>
      <c r="D1397" s="243">
        <v>3382.2868223992823</v>
      </c>
      <c r="E1397" s="243">
        <v>38</v>
      </c>
      <c r="F1397" s="263">
        <v>37</v>
      </c>
    </row>
    <row r="1398" spans="1:6" customFormat="1" ht="15" x14ac:dyDescent="0.25">
      <c r="A1398" s="253" t="s">
        <v>516</v>
      </c>
      <c r="B1398" s="243">
        <v>509.51599999999991</v>
      </c>
      <c r="C1398" s="243">
        <v>304.65499999999997</v>
      </c>
      <c r="D1398" s="243">
        <v>2190.0294626872178</v>
      </c>
      <c r="E1398" s="243">
        <v>37</v>
      </c>
      <c r="F1398" s="263">
        <v>0</v>
      </c>
    </row>
    <row r="1399" spans="1:6" customFormat="1" ht="15" x14ac:dyDescent="0.25">
      <c r="A1399" s="253" t="s">
        <v>517</v>
      </c>
      <c r="B1399" s="243">
        <v>855.245</v>
      </c>
      <c r="C1399" s="243">
        <v>491.60000000000008</v>
      </c>
      <c r="D1399" s="243">
        <v>3567.9461316765141</v>
      </c>
      <c r="E1399" s="243">
        <v>37</v>
      </c>
      <c r="F1399" s="263">
        <v>0</v>
      </c>
    </row>
    <row r="1400" spans="1:6" customFormat="1" ht="15" x14ac:dyDescent="0.25">
      <c r="A1400" s="253" t="s">
        <v>518</v>
      </c>
      <c r="B1400" s="243">
        <v>0</v>
      </c>
      <c r="C1400" s="243">
        <v>0</v>
      </c>
      <c r="D1400" s="243">
        <v>0</v>
      </c>
      <c r="E1400" s="243">
        <v>0</v>
      </c>
      <c r="F1400" s="263">
        <v>0</v>
      </c>
    </row>
    <row r="1401" spans="1:6" customFormat="1" ht="15" x14ac:dyDescent="0.25">
      <c r="A1401" s="253" t="s">
        <v>519</v>
      </c>
      <c r="B1401" s="243">
        <v>1539.3850199999997</v>
      </c>
      <c r="C1401" s="243">
        <v>1205.34502</v>
      </c>
      <c r="D1401" s="243">
        <v>8864.5507569912843</v>
      </c>
      <c r="E1401" s="243">
        <v>0</v>
      </c>
      <c r="F1401" s="263">
        <v>37</v>
      </c>
    </row>
    <row r="1402" spans="1:6" customFormat="1" ht="15" x14ac:dyDescent="0.25">
      <c r="A1402" s="253" t="s">
        <v>520</v>
      </c>
      <c r="B1402" s="243">
        <v>498.08199999999999</v>
      </c>
      <c r="C1402" s="243">
        <v>498.08199999999999</v>
      </c>
      <c r="D1402" s="243">
        <v>3922.1891550696309</v>
      </c>
      <c r="E1402" s="243">
        <v>19</v>
      </c>
      <c r="F1402" s="263">
        <v>0</v>
      </c>
    </row>
    <row r="1403" spans="1:6" customFormat="1" ht="15" x14ac:dyDescent="0.25">
      <c r="A1403" s="253" t="s">
        <v>521</v>
      </c>
      <c r="B1403" s="243">
        <v>1665.5639300000009</v>
      </c>
      <c r="C1403" s="243">
        <v>1665.5639300000009</v>
      </c>
      <c r="D1403" s="243">
        <v>15035.784815211402</v>
      </c>
      <c r="E1403" s="243">
        <v>0</v>
      </c>
      <c r="F1403" s="263">
        <v>0</v>
      </c>
    </row>
    <row r="1404" spans="1:6" customFormat="1" ht="15" x14ac:dyDescent="0.25">
      <c r="A1404" s="253" t="s">
        <v>522</v>
      </c>
      <c r="B1404" s="243">
        <v>1264.0101199999997</v>
      </c>
      <c r="C1404" s="243">
        <v>1264.0101199999997</v>
      </c>
      <c r="D1404" s="243">
        <v>11203.150849391324</v>
      </c>
      <c r="E1404" s="243">
        <v>0</v>
      </c>
      <c r="F1404" s="263">
        <v>0</v>
      </c>
    </row>
    <row r="1405" spans="1:6" customFormat="1" ht="15" x14ac:dyDescent="0.25">
      <c r="A1405" s="253" t="s">
        <v>523</v>
      </c>
      <c r="B1405" s="243">
        <v>1353.1808600000002</v>
      </c>
      <c r="C1405" s="243">
        <v>1353.1808600000002</v>
      </c>
      <c r="D1405" s="243">
        <v>11935.101897925795</v>
      </c>
      <c r="E1405" s="243">
        <v>0</v>
      </c>
      <c r="F1405" s="263">
        <v>0</v>
      </c>
    </row>
    <row r="1406" spans="1:6" customFormat="1" ht="15" x14ac:dyDescent="0.25">
      <c r="A1406" s="253" t="s">
        <v>524</v>
      </c>
      <c r="B1406" s="243">
        <v>1299.6434400000005</v>
      </c>
      <c r="C1406" s="243">
        <v>1299.6434400000005</v>
      </c>
      <c r="D1406" s="243">
        <v>11462.785208950989</v>
      </c>
      <c r="E1406" s="243">
        <v>0</v>
      </c>
      <c r="F1406" s="263">
        <v>0</v>
      </c>
    </row>
    <row r="1407" spans="1:6" customFormat="1" ht="15" x14ac:dyDescent="0.25">
      <c r="A1407" s="253" t="s">
        <v>525</v>
      </c>
      <c r="B1407" s="243">
        <v>836.26100000000019</v>
      </c>
      <c r="C1407" s="243">
        <v>836.26100000000019</v>
      </c>
      <c r="D1407" s="243">
        <v>7336.7415844625039</v>
      </c>
      <c r="E1407" s="243">
        <v>53</v>
      </c>
      <c r="F1407" s="263">
        <v>0</v>
      </c>
    </row>
    <row r="1408" spans="1:6" customFormat="1" ht="15" x14ac:dyDescent="0.25">
      <c r="A1408" s="253" t="s">
        <v>526</v>
      </c>
      <c r="B1408" s="243">
        <v>1219.7602100000004</v>
      </c>
      <c r="C1408" s="243">
        <v>1219.7602100000004</v>
      </c>
      <c r="D1408" s="243">
        <v>10758.601317301309</v>
      </c>
      <c r="E1408" s="243">
        <v>0</v>
      </c>
      <c r="F1408" s="263">
        <v>0</v>
      </c>
    </row>
    <row r="1409" spans="1:6" customFormat="1" ht="15" x14ac:dyDescent="0.25">
      <c r="A1409" s="253" t="s">
        <v>527</v>
      </c>
      <c r="B1409" s="243">
        <v>671.2</v>
      </c>
      <c r="C1409" s="243">
        <v>671.2</v>
      </c>
      <c r="D1409" s="243">
        <v>72.58570347139613</v>
      </c>
      <c r="E1409" s="243">
        <v>0</v>
      </c>
      <c r="F1409" s="263">
        <v>0</v>
      </c>
    </row>
    <row r="1410" spans="1:6" customFormat="1" ht="15" x14ac:dyDescent="0.25">
      <c r="A1410" s="253" t="s">
        <v>528</v>
      </c>
      <c r="B1410" s="243">
        <v>1216.4000000000001</v>
      </c>
      <c r="C1410" s="243">
        <v>1216.4000000000001</v>
      </c>
      <c r="D1410" s="243">
        <v>131.50270270270269</v>
      </c>
      <c r="E1410" s="243">
        <v>0</v>
      </c>
      <c r="F1410" s="263">
        <v>0</v>
      </c>
    </row>
    <row r="1411" spans="1:6" customFormat="1" ht="15" x14ac:dyDescent="0.25">
      <c r="A1411" s="253" t="s">
        <v>529</v>
      </c>
      <c r="B1411" s="243">
        <v>388.57000000000005</v>
      </c>
      <c r="C1411" s="243">
        <v>388.57000000000005</v>
      </c>
      <c r="D1411" s="243">
        <v>424.21400977857519</v>
      </c>
      <c r="E1411" s="243">
        <v>0</v>
      </c>
      <c r="F1411" s="263">
        <v>0</v>
      </c>
    </row>
    <row r="1412" spans="1:6" customFormat="1" ht="15" x14ac:dyDescent="0.25">
      <c r="A1412" s="253" t="s">
        <v>530</v>
      </c>
      <c r="B1412" s="243">
        <v>432.76</v>
      </c>
      <c r="C1412" s="243">
        <v>432.76</v>
      </c>
      <c r="D1412" s="243">
        <v>176.56466748266013</v>
      </c>
      <c r="E1412" s="243">
        <v>0</v>
      </c>
      <c r="F1412" s="263">
        <v>0</v>
      </c>
    </row>
    <row r="1413" spans="1:6" customFormat="1" ht="15" x14ac:dyDescent="0.25">
      <c r="A1413" s="253" t="s">
        <v>531</v>
      </c>
      <c r="B1413" s="243">
        <v>267.83</v>
      </c>
      <c r="C1413" s="243">
        <v>267.83</v>
      </c>
      <c r="D1413" s="243">
        <v>133.58104738154614</v>
      </c>
      <c r="E1413" s="243">
        <v>0</v>
      </c>
      <c r="F1413" s="263">
        <v>0</v>
      </c>
    </row>
    <row r="1414" spans="1:6" customFormat="1" ht="15" x14ac:dyDescent="0.25">
      <c r="A1414" s="253" t="s">
        <v>532</v>
      </c>
      <c r="B1414" s="243">
        <v>2173.6999999999998</v>
      </c>
      <c r="C1414" s="243">
        <v>2173.6999999999998</v>
      </c>
      <c r="D1414" s="243">
        <v>95.897119160012352</v>
      </c>
      <c r="E1414" s="243">
        <v>0</v>
      </c>
      <c r="F1414" s="263">
        <v>0</v>
      </c>
    </row>
    <row r="1415" spans="1:6" customFormat="1" ht="15" x14ac:dyDescent="0.25">
      <c r="A1415" s="250" t="s">
        <v>533</v>
      </c>
      <c r="B1415" s="328">
        <v>599.49297999999999</v>
      </c>
      <c r="C1415" s="328">
        <v>599.49297999999999</v>
      </c>
      <c r="D1415" s="328">
        <v>3956.1003137430193</v>
      </c>
      <c r="E1415" s="328">
        <v>0</v>
      </c>
      <c r="F1415" s="331">
        <v>0</v>
      </c>
    </row>
    <row r="1416" spans="1:6" customFormat="1" ht="15" x14ac:dyDescent="0.25">
      <c r="A1416" s="251" t="s">
        <v>534</v>
      </c>
      <c r="B1416" s="329"/>
      <c r="C1416" s="329"/>
      <c r="D1416" s="329"/>
      <c r="E1416" s="329"/>
      <c r="F1416" s="339"/>
    </row>
    <row r="1417" spans="1:6" customFormat="1" ht="15" x14ac:dyDescent="0.25">
      <c r="A1417" s="251" t="s">
        <v>535</v>
      </c>
      <c r="B1417" s="329"/>
      <c r="C1417" s="329"/>
      <c r="D1417" s="329"/>
      <c r="E1417" s="329"/>
      <c r="F1417" s="339"/>
    </row>
    <row r="1418" spans="1:6" customFormat="1" ht="15" x14ac:dyDescent="0.25">
      <c r="A1418" s="252" t="s">
        <v>536</v>
      </c>
      <c r="B1418" s="330"/>
      <c r="C1418" s="330"/>
      <c r="D1418" s="330"/>
      <c r="E1418" s="330"/>
      <c r="F1418" s="332"/>
    </row>
    <row r="1419" spans="1:6" customFormat="1" ht="15" x14ac:dyDescent="0.25">
      <c r="A1419" s="253" t="s">
        <v>537</v>
      </c>
      <c r="B1419" s="243">
        <v>514.47889999999984</v>
      </c>
      <c r="C1419" s="243">
        <v>514.47889999999984</v>
      </c>
      <c r="D1419" s="243">
        <v>3618.6634856760943</v>
      </c>
      <c r="E1419" s="243">
        <v>0</v>
      </c>
      <c r="F1419" s="263">
        <v>0</v>
      </c>
    </row>
    <row r="1420" spans="1:6" customFormat="1" ht="15" x14ac:dyDescent="0.25">
      <c r="A1420" s="253" t="s">
        <v>538</v>
      </c>
      <c r="B1420" s="243">
        <v>642.42904999999996</v>
      </c>
      <c r="C1420" s="243">
        <v>642.42904999999996</v>
      </c>
      <c r="D1420" s="243">
        <v>5442.1343181364355</v>
      </c>
      <c r="E1420" s="243">
        <v>0</v>
      </c>
      <c r="F1420" s="263">
        <v>0</v>
      </c>
    </row>
    <row r="1421" spans="1:6" customFormat="1" ht="15" x14ac:dyDescent="0.25">
      <c r="A1421" s="253" t="s">
        <v>539</v>
      </c>
      <c r="B1421" s="243">
        <v>567.9</v>
      </c>
      <c r="C1421" s="243">
        <v>567.9</v>
      </c>
      <c r="D1421" s="243">
        <v>50.52491103202847</v>
      </c>
      <c r="E1421" s="243">
        <v>0</v>
      </c>
      <c r="F1421" s="263">
        <v>0</v>
      </c>
    </row>
    <row r="1422" spans="1:6" customFormat="1" ht="15" x14ac:dyDescent="0.25">
      <c r="A1422" s="253" t="s">
        <v>540</v>
      </c>
      <c r="B1422" s="243">
        <v>2646.6110000000008</v>
      </c>
      <c r="C1422" s="243">
        <v>2191.4870000000005</v>
      </c>
      <c r="D1422" s="243">
        <v>15150.773367936352</v>
      </c>
      <c r="E1422" s="243">
        <v>97</v>
      </c>
      <c r="F1422" s="263">
        <v>0</v>
      </c>
    </row>
    <row r="1423" spans="1:6" customFormat="1" ht="15" x14ac:dyDescent="0.25">
      <c r="A1423" s="250" t="s">
        <v>541</v>
      </c>
      <c r="B1423" s="328">
        <v>347.43999999999994</v>
      </c>
      <c r="C1423" s="328">
        <v>347.43999999999994</v>
      </c>
      <c r="D1423" s="328">
        <v>934.76010792570969</v>
      </c>
      <c r="E1423" s="328">
        <v>0</v>
      </c>
      <c r="F1423" s="331">
        <v>0</v>
      </c>
    </row>
    <row r="1424" spans="1:6" customFormat="1" ht="15" x14ac:dyDescent="0.25">
      <c r="A1424" s="251" t="s">
        <v>542</v>
      </c>
      <c r="B1424" s="329"/>
      <c r="C1424" s="329"/>
      <c r="D1424" s="329"/>
      <c r="E1424" s="329"/>
      <c r="F1424" s="339"/>
    </row>
    <row r="1425" spans="1:6" customFormat="1" ht="15" x14ac:dyDescent="0.25">
      <c r="A1425" s="251" t="s">
        <v>543</v>
      </c>
      <c r="B1425" s="329"/>
      <c r="C1425" s="329"/>
      <c r="D1425" s="329"/>
      <c r="E1425" s="329"/>
      <c r="F1425" s="339"/>
    </row>
    <row r="1426" spans="1:6" customFormat="1" ht="15" x14ac:dyDescent="0.25">
      <c r="A1426" s="251" t="s">
        <v>544</v>
      </c>
      <c r="B1426" s="329"/>
      <c r="C1426" s="329"/>
      <c r="D1426" s="329"/>
      <c r="E1426" s="329"/>
      <c r="F1426" s="339"/>
    </row>
    <row r="1427" spans="1:6" customFormat="1" ht="15" x14ac:dyDescent="0.25">
      <c r="A1427" s="251" t="s">
        <v>545</v>
      </c>
      <c r="B1427" s="329"/>
      <c r="C1427" s="329"/>
      <c r="D1427" s="329"/>
      <c r="E1427" s="329"/>
      <c r="F1427" s="339"/>
    </row>
    <row r="1428" spans="1:6" customFormat="1" ht="15" x14ac:dyDescent="0.25">
      <c r="A1428" s="251" t="s">
        <v>546</v>
      </c>
      <c r="B1428" s="329"/>
      <c r="C1428" s="329"/>
      <c r="D1428" s="329"/>
      <c r="E1428" s="329"/>
      <c r="F1428" s="339"/>
    </row>
    <row r="1429" spans="1:6" customFormat="1" ht="15" x14ac:dyDescent="0.25">
      <c r="A1429" s="251" t="s">
        <v>547</v>
      </c>
      <c r="B1429" s="329"/>
      <c r="C1429" s="329"/>
      <c r="D1429" s="329"/>
      <c r="E1429" s="329"/>
      <c r="F1429" s="339"/>
    </row>
    <row r="1430" spans="1:6" customFormat="1" ht="15" x14ac:dyDescent="0.25">
      <c r="A1430" s="251" t="s">
        <v>548</v>
      </c>
      <c r="B1430" s="329"/>
      <c r="C1430" s="329"/>
      <c r="D1430" s="329"/>
      <c r="E1430" s="329"/>
      <c r="F1430" s="339"/>
    </row>
    <row r="1431" spans="1:6" customFormat="1" ht="15" x14ac:dyDescent="0.25">
      <c r="A1431" s="252" t="s">
        <v>549</v>
      </c>
      <c r="B1431" s="330"/>
      <c r="C1431" s="330"/>
      <c r="D1431" s="330"/>
      <c r="E1431" s="330"/>
      <c r="F1431" s="332"/>
    </row>
    <row r="1432" spans="1:6" customFormat="1" ht="15" x14ac:dyDescent="0.25">
      <c r="A1432" s="250" t="s">
        <v>550</v>
      </c>
      <c r="B1432" s="328">
        <v>1844.1799999999998</v>
      </c>
      <c r="C1432" s="328">
        <v>1468.7</v>
      </c>
      <c r="D1432" s="328">
        <v>632.93799103866309</v>
      </c>
      <c r="E1432" s="328">
        <v>0</v>
      </c>
      <c r="F1432" s="331">
        <v>2</v>
      </c>
    </row>
    <row r="1433" spans="1:6" customFormat="1" ht="15" x14ac:dyDescent="0.25">
      <c r="A1433" s="251" t="s">
        <v>551</v>
      </c>
      <c r="B1433" s="329"/>
      <c r="C1433" s="329"/>
      <c r="D1433" s="329"/>
      <c r="E1433" s="329"/>
      <c r="F1433" s="339"/>
    </row>
    <row r="1434" spans="1:6" customFormat="1" ht="15" x14ac:dyDescent="0.25">
      <c r="A1434" s="252" t="s">
        <v>552</v>
      </c>
      <c r="B1434" s="330"/>
      <c r="C1434" s="330"/>
      <c r="D1434" s="330"/>
      <c r="E1434" s="330"/>
      <c r="F1434" s="332"/>
    </row>
    <row r="1435" spans="1:6" customFormat="1" ht="15" x14ac:dyDescent="0.25">
      <c r="A1435" s="256" t="s">
        <v>553</v>
      </c>
      <c r="B1435" s="328">
        <v>911.91599999999994</v>
      </c>
      <c r="C1435" s="328">
        <v>711.99599999999998</v>
      </c>
      <c r="D1435" s="328">
        <v>3812.2211353990278</v>
      </c>
      <c r="E1435" s="328">
        <v>29</v>
      </c>
      <c r="F1435" s="331">
        <v>29</v>
      </c>
    </row>
    <row r="1436" spans="1:6" customFormat="1" ht="15" x14ac:dyDescent="0.25">
      <c r="A1436" s="256" t="s">
        <v>554</v>
      </c>
      <c r="B1436" s="329"/>
      <c r="C1436" s="329"/>
      <c r="D1436" s="329"/>
      <c r="E1436" s="329"/>
      <c r="F1436" s="339"/>
    </row>
    <row r="1437" spans="1:6" customFormat="1" ht="15" x14ac:dyDescent="0.25">
      <c r="A1437" s="256" t="s">
        <v>555</v>
      </c>
      <c r="B1437" s="329"/>
      <c r="C1437" s="329"/>
      <c r="D1437" s="329"/>
      <c r="E1437" s="329"/>
      <c r="F1437" s="339"/>
    </row>
    <row r="1438" spans="1:6" customFormat="1" ht="15" x14ac:dyDescent="0.25">
      <c r="A1438" s="256" t="s">
        <v>556</v>
      </c>
      <c r="B1438" s="329"/>
      <c r="C1438" s="329"/>
      <c r="D1438" s="329"/>
      <c r="E1438" s="329"/>
      <c r="F1438" s="339"/>
    </row>
    <row r="1439" spans="1:6" customFormat="1" ht="15" x14ac:dyDescent="0.25">
      <c r="A1439" s="256" t="s">
        <v>557</v>
      </c>
      <c r="B1439" s="329"/>
      <c r="C1439" s="329"/>
      <c r="D1439" s="329"/>
      <c r="E1439" s="329"/>
      <c r="F1439" s="339"/>
    </row>
    <row r="1440" spans="1:6" customFormat="1" ht="15" x14ac:dyDescent="0.25">
      <c r="A1440" s="257" t="s">
        <v>558</v>
      </c>
      <c r="B1440" s="330"/>
      <c r="C1440" s="330"/>
      <c r="D1440" s="330"/>
      <c r="E1440" s="330"/>
      <c r="F1440" s="332"/>
    </row>
    <row r="1441" spans="1:6" customFormat="1" ht="15" x14ac:dyDescent="0.25">
      <c r="A1441" s="253" t="s">
        <v>559</v>
      </c>
      <c r="B1441" s="243">
        <v>160.50702000000001</v>
      </c>
      <c r="C1441" s="243">
        <v>160.50702000000001</v>
      </c>
      <c r="D1441" s="243">
        <v>907.24866138875086</v>
      </c>
      <c r="E1441" s="243">
        <v>0</v>
      </c>
      <c r="F1441" s="263">
        <v>0</v>
      </c>
    </row>
    <row r="1442" spans="1:6" customFormat="1" ht="15" x14ac:dyDescent="0.25">
      <c r="A1442" s="256" t="s">
        <v>560</v>
      </c>
      <c r="B1442" s="328">
        <v>784.30000000000007</v>
      </c>
      <c r="C1442" s="328">
        <v>784.30000000000007</v>
      </c>
      <c r="D1442" s="328">
        <v>3319.8294373709059</v>
      </c>
      <c r="E1442" s="328">
        <v>0</v>
      </c>
      <c r="F1442" s="331">
        <v>0</v>
      </c>
    </row>
    <row r="1443" spans="1:6" customFormat="1" ht="15" x14ac:dyDescent="0.25">
      <c r="A1443" s="256" t="s">
        <v>561</v>
      </c>
      <c r="B1443" s="329"/>
      <c r="C1443" s="329"/>
      <c r="D1443" s="329"/>
      <c r="E1443" s="329"/>
      <c r="F1443" s="339"/>
    </row>
    <row r="1444" spans="1:6" customFormat="1" ht="15" x14ac:dyDescent="0.25">
      <c r="A1444" s="256" t="s">
        <v>562</v>
      </c>
      <c r="B1444" s="329"/>
      <c r="C1444" s="329"/>
      <c r="D1444" s="329"/>
      <c r="E1444" s="329"/>
      <c r="F1444" s="339"/>
    </row>
    <row r="1445" spans="1:6" customFormat="1" ht="15" x14ac:dyDescent="0.25">
      <c r="A1445" s="256" t="s">
        <v>563</v>
      </c>
      <c r="B1445" s="329"/>
      <c r="C1445" s="329"/>
      <c r="D1445" s="329"/>
      <c r="E1445" s="329"/>
      <c r="F1445" s="339"/>
    </row>
    <row r="1446" spans="1:6" customFormat="1" ht="15" x14ac:dyDescent="0.25">
      <c r="A1446" s="256" t="s">
        <v>564</v>
      </c>
      <c r="B1446" s="329"/>
      <c r="C1446" s="329"/>
      <c r="D1446" s="329"/>
      <c r="E1446" s="329"/>
      <c r="F1446" s="339"/>
    </row>
    <row r="1447" spans="1:6" customFormat="1" ht="15" x14ac:dyDescent="0.25">
      <c r="A1447" s="256" t="s">
        <v>565</v>
      </c>
      <c r="B1447" s="329"/>
      <c r="C1447" s="329"/>
      <c r="D1447" s="329"/>
      <c r="E1447" s="329"/>
      <c r="F1447" s="339"/>
    </row>
    <row r="1448" spans="1:6" customFormat="1" ht="15" x14ac:dyDescent="0.25">
      <c r="A1448" s="256" t="s">
        <v>566</v>
      </c>
      <c r="B1448" s="329"/>
      <c r="C1448" s="329"/>
      <c r="D1448" s="329"/>
      <c r="E1448" s="329"/>
      <c r="F1448" s="339"/>
    </row>
    <row r="1449" spans="1:6" customFormat="1" ht="15" x14ac:dyDescent="0.25">
      <c r="A1449" s="256" t="s">
        <v>567</v>
      </c>
      <c r="B1449" s="329"/>
      <c r="C1449" s="329"/>
      <c r="D1449" s="329"/>
      <c r="E1449" s="329"/>
      <c r="F1449" s="339"/>
    </row>
    <row r="1450" spans="1:6" customFormat="1" ht="15" x14ac:dyDescent="0.25">
      <c r="A1450" s="256" t="s">
        <v>568</v>
      </c>
      <c r="B1450" s="329"/>
      <c r="C1450" s="329"/>
      <c r="D1450" s="329"/>
      <c r="E1450" s="329"/>
      <c r="F1450" s="339"/>
    </row>
    <row r="1451" spans="1:6" customFormat="1" ht="15" x14ac:dyDescent="0.25">
      <c r="A1451" s="256" t="s">
        <v>569</v>
      </c>
      <c r="B1451" s="329"/>
      <c r="C1451" s="329"/>
      <c r="D1451" s="329"/>
      <c r="E1451" s="329"/>
      <c r="F1451" s="339"/>
    </row>
    <row r="1452" spans="1:6" customFormat="1" ht="15" x14ac:dyDescent="0.25">
      <c r="A1452" s="256" t="s">
        <v>570</v>
      </c>
      <c r="B1452" s="329"/>
      <c r="C1452" s="329"/>
      <c r="D1452" s="329"/>
      <c r="E1452" s="329"/>
      <c r="F1452" s="339"/>
    </row>
    <row r="1453" spans="1:6" customFormat="1" ht="15" x14ac:dyDescent="0.25">
      <c r="A1453" s="256" t="s">
        <v>571</v>
      </c>
      <c r="B1453" s="329"/>
      <c r="C1453" s="329"/>
      <c r="D1453" s="329"/>
      <c r="E1453" s="329"/>
      <c r="F1453" s="339"/>
    </row>
    <row r="1454" spans="1:6" customFormat="1" ht="15" x14ac:dyDescent="0.25">
      <c r="A1454" s="256" t="s">
        <v>572</v>
      </c>
      <c r="B1454" s="329"/>
      <c r="C1454" s="329"/>
      <c r="D1454" s="329"/>
      <c r="E1454" s="329"/>
      <c r="F1454" s="339"/>
    </row>
    <row r="1455" spans="1:6" customFormat="1" ht="15" x14ac:dyDescent="0.25">
      <c r="A1455" s="256" t="s">
        <v>573</v>
      </c>
      <c r="B1455" s="329"/>
      <c r="C1455" s="329"/>
      <c r="D1455" s="329"/>
      <c r="E1455" s="329"/>
      <c r="F1455" s="339"/>
    </row>
    <row r="1456" spans="1:6" customFormat="1" ht="15" x14ac:dyDescent="0.25">
      <c r="A1456" s="256" t="s">
        <v>574</v>
      </c>
      <c r="B1456" s="329"/>
      <c r="C1456" s="329"/>
      <c r="D1456" s="329"/>
      <c r="E1456" s="329"/>
      <c r="F1456" s="339"/>
    </row>
    <row r="1457" spans="1:6" customFormat="1" ht="15" x14ac:dyDescent="0.25">
      <c r="A1457" s="256" t="s">
        <v>575</v>
      </c>
      <c r="B1457" s="329"/>
      <c r="C1457" s="329"/>
      <c r="D1457" s="329"/>
      <c r="E1457" s="329"/>
      <c r="F1457" s="339"/>
    </row>
    <row r="1458" spans="1:6" customFormat="1" ht="15" x14ac:dyDescent="0.25">
      <c r="A1458" s="256" t="s">
        <v>576</v>
      </c>
      <c r="B1458" s="329"/>
      <c r="C1458" s="329"/>
      <c r="D1458" s="329"/>
      <c r="E1458" s="329"/>
      <c r="F1458" s="339"/>
    </row>
    <row r="1459" spans="1:6" customFormat="1" ht="15" x14ac:dyDescent="0.25">
      <c r="A1459" s="256" t="s">
        <v>577</v>
      </c>
      <c r="B1459" s="329"/>
      <c r="C1459" s="329"/>
      <c r="D1459" s="329"/>
      <c r="E1459" s="329"/>
      <c r="F1459" s="339"/>
    </row>
    <row r="1460" spans="1:6" customFormat="1" ht="15" x14ac:dyDescent="0.25">
      <c r="A1460" s="256" t="s">
        <v>578</v>
      </c>
      <c r="B1460" s="329"/>
      <c r="C1460" s="329"/>
      <c r="D1460" s="329"/>
      <c r="E1460" s="329"/>
      <c r="F1460" s="339"/>
    </row>
    <row r="1461" spans="1:6" customFormat="1" ht="15" x14ac:dyDescent="0.25">
      <c r="A1461" s="256" t="s">
        <v>579</v>
      </c>
      <c r="B1461" s="329"/>
      <c r="C1461" s="329"/>
      <c r="D1461" s="329"/>
      <c r="E1461" s="329"/>
      <c r="F1461" s="339"/>
    </row>
    <row r="1462" spans="1:6" customFormat="1" ht="15" x14ac:dyDescent="0.25">
      <c r="A1462" s="256" t="s">
        <v>580</v>
      </c>
      <c r="B1462" s="329"/>
      <c r="C1462" s="329"/>
      <c r="D1462" s="329"/>
      <c r="E1462" s="329"/>
      <c r="F1462" s="339"/>
    </row>
    <row r="1463" spans="1:6" customFormat="1" ht="15" x14ac:dyDescent="0.25">
      <c r="A1463" s="256" t="s">
        <v>581</v>
      </c>
      <c r="B1463" s="329"/>
      <c r="C1463" s="329"/>
      <c r="D1463" s="329"/>
      <c r="E1463" s="329"/>
      <c r="F1463" s="339"/>
    </row>
    <row r="1464" spans="1:6" customFormat="1" ht="15" x14ac:dyDescent="0.25">
      <c r="A1464" s="256" t="s">
        <v>582</v>
      </c>
      <c r="B1464" s="329"/>
      <c r="C1464" s="329"/>
      <c r="D1464" s="329"/>
      <c r="E1464" s="329"/>
      <c r="F1464" s="339"/>
    </row>
    <row r="1465" spans="1:6" customFormat="1" ht="15" x14ac:dyDescent="0.25">
      <c r="A1465" s="256" t="s">
        <v>583</v>
      </c>
      <c r="B1465" s="329"/>
      <c r="C1465" s="329"/>
      <c r="D1465" s="329"/>
      <c r="E1465" s="329"/>
      <c r="F1465" s="339"/>
    </row>
    <row r="1466" spans="1:6" customFormat="1" ht="15" x14ac:dyDescent="0.25">
      <c r="A1466" s="256" t="s">
        <v>584</v>
      </c>
      <c r="B1466" s="329"/>
      <c r="C1466" s="329"/>
      <c r="D1466" s="329"/>
      <c r="E1466" s="329"/>
      <c r="F1466" s="339"/>
    </row>
    <row r="1467" spans="1:6" customFormat="1" ht="15" x14ac:dyDescent="0.25">
      <c r="A1467" s="256" t="s">
        <v>585</v>
      </c>
      <c r="B1467" s="329"/>
      <c r="C1467" s="329"/>
      <c r="D1467" s="329"/>
      <c r="E1467" s="329"/>
      <c r="F1467" s="339"/>
    </row>
    <row r="1468" spans="1:6" customFormat="1" ht="15" x14ac:dyDescent="0.25">
      <c r="A1468" s="256" t="s">
        <v>586</v>
      </c>
      <c r="B1468" s="329"/>
      <c r="C1468" s="329"/>
      <c r="D1468" s="329"/>
      <c r="E1468" s="329"/>
      <c r="F1468" s="339"/>
    </row>
    <row r="1469" spans="1:6" customFormat="1" ht="15" x14ac:dyDescent="0.25">
      <c r="A1469" s="256" t="s">
        <v>587</v>
      </c>
      <c r="B1469" s="329"/>
      <c r="C1469" s="329"/>
      <c r="D1469" s="329"/>
      <c r="E1469" s="329"/>
      <c r="F1469" s="339"/>
    </row>
    <row r="1470" spans="1:6" customFormat="1" ht="15" x14ac:dyDescent="0.25">
      <c r="A1470" s="256" t="s">
        <v>588</v>
      </c>
      <c r="B1470" s="329"/>
      <c r="C1470" s="329"/>
      <c r="D1470" s="329"/>
      <c r="E1470" s="329"/>
      <c r="F1470" s="339"/>
    </row>
    <row r="1471" spans="1:6" customFormat="1" ht="15" x14ac:dyDescent="0.25">
      <c r="A1471" s="256" t="s">
        <v>589</v>
      </c>
      <c r="B1471" s="329"/>
      <c r="C1471" s="329"/>
      <c r="D1471" s="329"/>
      <c r="E1471" s="329"/>
      <c r="F1471" s="339"/>
    </row>
    <row r="1472" spans="1:6" customFormat="1" ht="15" x14ac:dyDescent="0.25">
      <c r="A1472" s="256" t="s">
        <v>590</v>
      </c>
      <c r="B1472" s="329"/>
      <c r="C1472" s="329"/>
      <c r="D1472" s="329"/>
      <c r="E1472" s="329"/>
      <c r="F1472" s="339"/>
    </row>
    <row r="1473" spans="1:6" customFormat="1" ht="15" x14ac:dyDescent="0.25">
      <c r="A1473" s="256" t="s">
        <v>591</v>
      </c>
      <c r="B1473" s="329"/>
      <c r="C1473" s="329"/>
      <c r="D1473" s="329"/>
      <c r="E1473" s="329"/>
      <c r="F1473" s="339"/>
    </row>
    <row r="1474" spans="1:6" customFormat="1" ht="15" x14ac:dyDescent="0.25">
      <c r="A1474" s="256" t="s">
        <v>592</v>
      </c>
      <c r="B1474" s="329"/>
      <c r="C1474" s="329"/>
      <c r="D1474" s="329"/>
      <c r="E1474" s="329"/>
      <c r="F1474" s="339"/>
    </row>
    <row r="1475" spans="1:6" customFormat="1" ht="15" x14ac:dyDescent="0.25">
      <c r="A1475" s="256" t="s">
        <v>593</v>
      </c>
      <c r="B1475" s="329"/>
      <c r="C1475" s="329"/>
      <c r="D1475" s="329"/>
      <c r="E1475" s="329"/>
      <c r="F1475" s="339"/>
    </row>
    <row r="1476" spans="1:6" customFormat="1" ht="15" x14ac:dyDescent="0.25">
      <c r="A1476" s="256" t="s">
        <v>594</v>
      </c>
      <c r="B1476" s="329"/>
      <c r="C1476" s="329"/>
      <c r="D1476" s="329"/>
      <c r="E1476" s="329"/>
      <c r="F1476" s="339"/>
    </row>
    <row r="1477" spans="1:6" customFormat="1" ht="15" x14ac:dyDescent="0.25">
      <c r="A1477" s="256" t="s">
        <v>595</v>
      </c>
      <c r="B1477" s="329"/>
      <c r="C1477" s="329"/>
      <c r="D1477" s="329"/>
      <c r="E1477" s="329"/>
      <c r="F1477" s="339"/>
    </row>
    <row r="1478" spans="1:6" customFormat="1" ht="15" x14ac:dyDescent="0.25">
      <c r="A1478" s="256" t="s">
        <v>596</v>
      </c>
      <c r="B1478" s="329"/>
      <c r="C1478" s="329"/>
      <c r="D1478" s="329"/>
      <c r="E1478" s="329"/>
      <c r="F1478" s="339"/>
    </row>
    <row r="1479" spans="1:6" customFormat="1" ht="15" x14ac:dyDescent="0.25">
      <c r="A1479" s="256" t="s">
        <v>597</v>
      </c>
      <c r="B1479" s="329"/>
      <c r="C1479" s="329"/>
      <c r="D1479" s="329"/>
      <c r="E1479" s="329"/>
      <c r="F1479" s="339"/>
    </row>
    <row r="1480" spans="1:6" customFormat="1" ht="15" x14ac:dyDescent="0.25">
      <c r="A1480" s="256" t="s">
        <v>598</v>
      </c>
      <c r="B1480" s="329"/>
      <c r="C1480" s="329"/>
      <c r="D1480" s="329"/>
      <c r="E1480" s="329"/>
      <c r="F1480" s="339"/>
    </row>
    <row r="1481" spans="1:6" customFormat="1" ht="15" x14ac:dyDescent="0.25">
      <c r="A1481" s="256" t="s">
        <v>599</v>
      </c>
      <c r="B1481" s="329"/>
      <c r="C1481" s="329"/>
      <c r="D1481" s="329"/>
      <c r="E1481" s="329"/>
      <c r="F1481" s="339"/>
    </row>
    <row r="1482" spans="1:6" customFormat="1" ht="15" x14ac:dyDescent="0.25">
      <c r="A1482" s="257" t="s">
        <v>600</v>
      </c>
      <c r="B1482" s="330"/>
      <c r="C1482" s="330"/>
      <c r="D1482" s="330"/>
      <c r="E1482" s="330"/>
      <c r="F1482" s="332"/>
    </row>
    <row r="1483" spans="1:6" customFormat="1" ht="15" x14ac:dyDescent="0.25">
      <c r="A1483" s="253" t="s">
        <v>601</v>
      </c>
      <c r="B1483" s="245">
        <v>345.54</v>
      </c>
      <c r="C1483" s="245">
        <v>345.54</v>
      </c>
      <c r="D1483" s="245">
        <v>109.34810126582279</v>
      </c>
      <c r="E1483" s="245">
        <v>0</v>
      </c>
      <c r="F1483" s="264">
        <v>0</v>
      </c>
    </row>
    <row r="1484" spans="1:6" customFormat="1" ht="15" x14ac:dyDescent="0.25">
      <c r="A1484" s="251" t="s">
        <v>602</v>
      </c>
      <c r="B1484" s="245">
        <v>572.20000000000005</v>
      </c>
      <c r="C1484" s="245">
        <v>572.20000000000005</v>
      </c>
      <c r="D1484" s="245">
        <v>125.29012480840815</v>
      </c>
      <c r="E1484" s="245">
        <v>0</v>
      </c>
      <c r="F1484" s="264">
        <v>0</v>
      </c>
    </row>
    <row r="1485" spans="1:6" customFormat="1" ht="15" x14ac:dyDescent="0.25">
      <c r="A1485" s="253" t="s">
        <v>603</v>
      </c>
      <c r="B1485" s="245">
        <v>2391</v>
      </c>
      <c r="C1485" s="245">
        <v>2391</v>
      </c>
      <c r="D1485" s="245">
        <v>82.17341994020002</v>
      </c>
      <c r="E1485" s="245">
        <v>0</v>
      </c>
      <c r="F1485" s="264">
        <v>0</v>
      </c>
    </row>
    <row r="1486" spans="1:6" customFormat="1" ht="15" x14ac:dyDescent="0.25">
      <c r="A1486" s="251" t="s">
        <v>604</v>
      </c>
      <c r="B1486" s="245">
        <v>813</v>
      </c>
      <c r="C1486" s="245">
        <v>813</v>
      </c>
      <c r="D1486" s="245">
        <v>121.63375224416517</v>
      </c>
      <c r="E1486" s="245">
        <v>0</v>
      </c>
      <c r="F1486" s="264">
        <v>0</v>
      </c>
    </row>
    <row r="1487" spans="1:6" customFormat="1" ht="15" x14ac:dyDescent="0.25">
      <c r="A1487" s="253" t="s">
        <v>605</v>
      </c>
      <c r="B1487" s="245">
        <v>912.2489999999998</v>
      </c>
      <c r="C1487" s="245">
        <v>824.60199999999986</v>
      </c>
      <c r="D1487" s="245">
        <v>1664.9819994910986</v>
      </c>
      <c r="E1487" s="245">
        <v>23</v>
      </c>
      <c r="F1487" s="264">
        <v>0</v>
      </c>
    </row>
    <row r="1488" spans="1:6" customFormat="1" ht="15" x14ac:dyDescent="0.25">
      <c r="A1488" s="251" t="s">
        <v>606</v>
      </c>
      <c r="B1488" s="245">
        <v>1512.8</v>
      </c>
      <c r="C1488" s="245">
        <v>1512.8</v>
      </c>
      <c r="D1488" s="245">
        <v>73.15988006577038</v>
      </c>
      <c r="E1488" s="245">
        <v>0</v>
      </c>
      <c r="F1488" s="264">
        <v>0</v>
      </c>
    </row>
    <row r="1489" spans="1:8" customFormat="1" ht="15" x14ac:dyDescent="0.25">
      <c r="A1489" s="253" t="s">
        <v>607</v>
      </c>
      <c r="B1489" s="245">
        <v>2958.4</v>
      </c>
      <c r="C1489" s="245">
        <v>2958.4</v>
      </c>
      <c r="D1489" s="245">
        <v>97.944048998510183</v>
      </c>
      <c r="E1489" s="245">
        <v>0</v>
      </c>
      <c r="F1489" s="264">
        <v>0</v>
      </c>
    </row>
    <row r="1490" spans="1:8" customFormat="1" ht="15" x14ac:dyDescent="0.25">
      <c r="A1490" s="251" t="s">
        <v>608</v>
      </c>
      <c r="B1490" s="245">
        <v>1630.6</v>
      </c>
      <c r="C1490" s="245">
        <v>1630.6</v>
      </c>
      <c r="D1490" s="245">
        <v>47.958823529411767</v>
      </c>
      <c r="E1490" s="245">
        <v>0</v>
      </c>
      <c r="F1490" s="264">
        <v>0</v>
      </c>
    </row>
    <row r="1491" spans="1:8" customFormat="1" ht="15" x14ac:dyDescent="0.25">
      <c r="A1491" s="253" t="s">
        <v>609</v>
      </c>
      <c r="B1491" s="245">
        <v>1108.5</v>
      </c>
      <c r="C1491" s="245">
        <v>1108.5</v>
      </c>
      <c r="D1491" s="245">
        <v>222.1442885771543</v>
      </c>
      <c r="E1491" s="245">
        <v>0</v>
      </c>
      <c r="F1491" s="264">
        <v>0</v>
      </c>
    </row>
    <row r="1492" spans="1:8" customFormat="1" ht="15" x14ac:dyDescent="0.25">
      <c r="A1492" s="251" t="s">
        <v>610</v>
      </c>
      <c r="B1492" s="245">
        <v>3818.8</v>
      </c>
      <c r="C1492" s="245">
        <v>3818.8</v>
      </c>
      <c r="D1492" s="245">
        <v>225.25806641892291</v>
      </c>
      <c r="E1492" s="245">
        <v>0</v>
      </c>
      <c r="F1492" s="264">
        <v>0</v>
      </c>
    </row>
    <row r="1493" spans="1:8" customFormat="1" ht="15" x14ac:dyDescent="0.25">
      <c r="A1493" s="253" t="s">
        <v>611</v>
      </c>
      <c r="B1493" s="245">
        <v>9</v>
      </c>
      <c r="C1493" s="245">
        <v>9</v>
      </c>
      <c r="D1493" s="245">
        <v>0.56383911790502439</v>
      </c>
      <c r="E1493" s="245">
        <v>0</v>
      </c>
      <c r="F1493" s="264">
        <v>0</v>
      </c>
    </row>
    <row r="1494" spans="1:8" customFormat="1" ht="15" x14ac:dyDescent="0.25">
      <c r="A1494" s="251" t="s">
        <v>612</v>
      </c>
      <c r="B1494" s="245">
        <v>802.6</v>
      </c>
      <c r="C1494" s="245">
        <v>802.6</v>
      </c>
      <c r="D1494" s="245">
        <v>71.596788581623557</v>
      </c>
      <c r="E1494" s="245">
        <v>0</v>
      </c>
      <c r="F1494" s="264">
        <v>0</v>
      </c>
    </row>
    <row r="1495" spans="1:8" customFormat="1" ht="15" x14ac:dyDescent="0.25">
      <c r="A1495" s="253" t="s">
        <v>613</v>
      </c>
      <c r="B1495" s="245">
        <v>239.07</v>
      </c>
      <c r="C1495" s="245">
        <v>239.07</v>
      </c>
      <c r="D1495" s="245">
        <v>54.619602467443457</v>
      </c>
      <c r="E1495" s="245">
        <v>0</v>
      </c>
      <c r="F1495" s="264">
        <v>0</v>
      </c>
    </row>
    <row r="1496" spans="1:8" customFormat="1" ht="15" x14ac:dyDescent="0.25">
      <c r="A1496" s="253" t="s">
        <v>614</v>
      </c>
      <c r="B1496" s="245">
        <v>639.5</v>
      </c>
      <c r="C1496" s="245">
        <v>639.5</v>
      </c>
      <c r="D1496" s="245">
        <v>545.12124188289954</v>
      </c>
      <c r="E1496" s="245">
        <v>0</v>
      </c>
      <c r="F1496" s="264">
        <v>0</v>
      </c>
    </row>
    <row r="1497" spans="1:8" customFormat="1" ht="15" x14ac:dyDescent="0.25">
      <c r="A1497" s="251" t="s">
        <v>615</v>
      </c>
      <c r="B1497" s="245">
        <v>33.314019999999999</v>
      </c>
      <c r="C1497" s="245">
        <v>33.314019999999999</v>
      </c>
      <c r="D1497" s="245">
        <v>117.14562010307235</v>
      </c>
      <c r="E1497" s="245">
        <v>0</v>
      </c>
      <c r="F1497" s="264">
        <v>0</v>
      </c>
    </row>
    <row r="1498" spans="1:8" customFormat="1" ht="15" x14ac:dyDescent="0.25">
      <c r="A1498" s="250" t="s">
        <v>616</v>
      </c>
      <c r="B1498" s="245">
        <v>0</v>
      </c>
      <c r="C1498" s="245">
        <v>0</v>
      </c>
      <c r="D1498" s="245">
        <v>0</v>
      </c>
      <c r="E1498" s="245">
        <v>0</v>
      </c>
      <c r="F1498" s="264">
        <v>0</v>
      </c>
    </row>
    <row r="1499" spans="1:8" customFormat="1" ht="15" x14ac:dyDescent="0.25">
      <c r="A1499" s="250" t="s">
        <v>617</v>
      </c>
      <c r="B1499" s="328">
        <v>1324.2879900000003</v>
      </c>
      <c r="C1499" s="328">
        <v>1065.0879900000002</v>
      </c>
      <c r="D1499" s="328">
        <v>7071.4799716997213</v>
      </c>
      <c r="E1499" s="328">
        <v>0</v>
      </c>
      <c r="F1499" s="331">
        <v>0</v>
      </c>
    </row>
    <row r="1500" spans="1:8" customFormat="1" ht="15" x14ac:dyDescent="0.25">
      <c r="A1500" s="252" t="s">
        <v>618</v>
      </c>
      <c r="B1500" s="330"/>
      <c r="C1500" s="330"/>
      <c r="D1500" s="330"/>
      <c r="E1500" s="330"/>
      <c r="F1500" s="332"/>
    </row>
    <row r="1501" spans="1:8" customFormat="1" ht="15" x14ac:dyDescent="0.25">
      <c r="A1501" s="252" t="s">
        <v>619</v>
      </c>
      <c r="B1501" s="245">
        <v>2001.2</v>
      </c>
      <c r="C1501" s="245">
        <v>2001.2</v>
      </c>
      <c r="D1501" s="245">
        <v>124.10542635658915</v>
      </c>
      <c r="E1501" s="245">
        <v>0</v>
      </c>
      <c r="F1501" s="264">
        <v>0</v>
      </c>
    </row>
    <row r="1502" spans="1:8" customFormat="1" ht="15" x14ac:dyDescent="0.25">
      <c r="A1502" s="253" t="s">
        <v>620</v>
      </c>
      <c r="B1502" s="245">
        <v>1061</v>
      </c>
      <c r="C1502" s="245">
        <v>1061</v>
      </c>
      <c r="D1502" s="245">
        <v>88.218175771181507</v>
      </c>
      <c r="E1502" s="245">
        <v>0</v>
      </c>
      <c r="F1502" s="264">
        <v>0</v>
      </c>
    </row>
    <row r="1503" spans="1:8" customFormat="1" ht="15" x14ac:dyDescent="0.25">
      <c r="A1503" s="253" t="s">
        <v>621</v>
      </c>
      <c r="B1503" s="245">
        <v>215.4</v>
      </c>
      <c r="C1503" s="245">
        <v>215.4</v>
      </c>
      <c r="D1503" s="245">
        <v>31.676470588235293</v>
      </c>
      <c r="E1503" s="245">
        <v>0</v>
      </c>
      <c r="F1503" s="264">
        <v>0</v>
      </c>
    </row>
    <row r="1504" spans="1:8" ht="15" x14ac:dyDescent="0.25">
      <c r="A1504" s="253" t="s">
        <v>622</v>
      </c>
      <c r="B1504" s="245">
        <v>2228.1</v>
      </c>
      <c r="C1504" s="245">
        <v>2228.1</v>
      </c>
      <c r="D1504" s="245">
        <v>152.10950300382305</v>
      </c>
      <c r="E1504" s="245">
        <v>0</v>
      </c>
      <c r="F1504" s="264">
        <v>0</v>
      </c>
      <c r="G1504" s="2"/>
      <c r="H1504" s="2"/>
    </row>
    <row r="1505" spans="1:6" customFormat="1" ht="15" x14ac:dyDescent="0.25">
      <c r="A1505" s="253" t="s">
        <v>623</v>
      </c>
      <c r="B1505" s="245">
        <v>1940.8</v>
      </c>
      <c r="C1505" s="245">
        <v>1940.8</v>
      </c>
      <c r="D1505" s="245">
        <v>65.23258940575424</v>
      </c>
      <c r="E1505" s="245">
        <v>0</v>
      </c>
      <c r="F1505" s="264">
        <v>0</v>
      </c>
    </row>
    <row r="1506" spans="1:6" customFormat="1" ht="15" x14ac:dyDescent="0.25">
      <c r="A1506" s="253" t="s">
        <v>624</v>
      </c>
      <c r="B1506" s="245">
        <v>162.58000000000001</v>
      </c>
      <c r="C1506" s="245">
        <v>162.58000000000001</v>
      </c>
      <c r="D1506" s="245">
        <v>92.113314447592074</v>
      </c>
      <c r="E1506" s="245">
        <v>0</v>
      </c>
      <c r="F1506" s="264">
        <v>0</v>
      </c>
    </row>
    <row r="1507" spans="1:6" customFormat="1" ht="15" x14ac:dyDescent="0.25">
      <c r="A1507" s="253" t="s">
        <v>625</v>
      </c>
      <c r="B1507" s="245">
        <v>546.9</v>
      </c>
      <c r="C1507" s="245">
        <v>546.9</v>
      </c>
      <c r="D1507" s="245">
        <v>212.55343956471046</v>
      </c>
      <c r="E1507" s="245">
        <v>0</v>
      </c>
      <c r="F1507" s="264">
        <v>0</v>
      </c>
    </row>
    <row r="1508" spans="1:6" customFormat="1" ht="15" x14ac:dyDescent="0.25">
      <c r="A1508" s="253" t="s">
        <v>626</v>
      </c>
      <c r="B1508" s="245">
        <v>1105.0260000000003</v>
      </c>
      <c r="C1508" s="245">
        <v>672.42600000000004</v>
      </c>
      <c r="D1508" s="245">
        <v>4888.5191560359108</v>
      </c>
      <c r="E1508" s="245">
        <v>62</v>
      </c>
      <c r="F1508" s="264">
        <v>62</v>
      </c>
    </row>
    <row r="1509" spans="1:6" customFormat="1" ht="15" x14ac:dyDescent="0.25">
      <c r="A1509" s="253" t="s">
        <v>627</v>
      </c>
      <c r="B1509" s="245">
        <v>1845.5606000000002</v>
      </c>
      <c r="C1509" s="245">
        <v>1332.0406000000007</v>
      </c>
      <c r="D1509" s="245">
        <v>9333.9379613214278</v>
      </c>
      <c r="E1509" s="245">
        <v>0</v>
      </c>
      <c r="F1509" s="264">
        <v>60</v>
      </c>
    </row>
    <row r="1510" spans="1:6" customFormat="1" ht="15" x14ac:dyDescent="0.25">
      <c r="A1510" s="253" t="s">
        <v>628</v>
      </c>
      <c r="B1510" s="245">
        <v>813.24099999999976</v>
      </c>
      <c r="C1510" s="245">
        <v>428.52099999999984</v>
      </c>
      <c r="D1510" s="245">
        <v>2992.1906620310219</v>
      </c>
      <c r="E1510" s="245">
        <v>60</v>
      </c>
      <c r="F1510" s="264">
        <v>60</v>
      </c>
    </row>
    <row r="1511" spans="1:6" customFormat="1" ht="15" x14ac:dyDescent="0.25">
      <c r="A1511" s="253" t="s">
        <v>629</v>
      </c>
      <c r="B1511" s="245">
        <v>1477.4090000000001</v>
      </c>
      <c r="C1511" s="245">
        <v>1146.1689999999999</v>
      </c>
      <c r="D1511" s="245">
        <v>8202.3638321312101</v>
      </c>
      <c r="E1511" s="245">
        <v>63</v>
      </c>
      <c r="F1511" s="264">
        <v>63</v>
      </c>
    </row>
    <row r="1512" spans="1:6" customFormat="1" ht="15" x14ac:dyDescent="0.25">
      <c r="A1512" s="253" t="s">
        <v>630</v>
      </c>
      <c r="B1512" s="245">
        <v>1660.9590000000012</v>
      </c>
      <c r="C1512" s="245">
        <v>1217.7190000000001</v>
      </c>
      <c r="D1512" s="245">
        <v>9147.119323949968</v>
      </c>
      <c r="E1512" s="245">
        <v>63</v>
      </c>
      <c r="F1512" s="264">
        <v>61</v>
      </c>
    </row>
    <row r="1513" spans="1:6" customFormat="1" ht="15" x14ac:dyDescent="0.25">
      <c r="A1513" s="253" t="s">
        <v>631</v>
      </c>
      <c r="B1513" s="245">
        <v>1495.9080000000001</v>
      </c>
      <c r="C1513" s="245">
        <v>1007.3080000000002</v>
      </c>
      <c r="D1513" s="245">
        <v>7043.2712373147851</v>
      </c>
      <c r="E1513" s="245">
        <v>60</v>
      </c>
      <c r="F1513" s="264">
        <v>60</v>
      </c>
    </row>
    <row r="1514" spans="1:6" customFormat="1" ht="15" x14ac:dyDescent="0.25">
      <c r="A1514" s="253" t="s">
        <v>632</v>
      </c>
      <c r="B1514" s="245">
        <v>1302.0870000000004</v>
      </c>
      <c r="C1514" s="245">
        <v>938.64699999999982</v>
      </c>
      <c r="D1514" s="245">
        <v>6681.3383612195139</v>
      </c>
      <c r="E1514" s="245">
        <v>61</v>
      </c>
      <c r="F1514" s="264">
        <v>61</v>
      </c>
    </row>
    <row r="1515" spans="1:6" customFormat="1" ht="15" x14ac:dyDescent="0.25">
      <c r="A1515" s="253" t="s">
        <v>633</v>
      </c>
      <c r="B1515" s="245">
        <v>1121.664</v>
      </c>
      <c r="C1515" s="245">
        <v>667.78399999999999</v>
      </c>
      <c r="D1515" s="245">
        <v>5135.9947939835729</v>
      </c>
      <c r="E1515" s="245">
        <v>56</v>
      </c>
      <c r="F1515" s="264">
        <v>56</v>
      </c>
    </row>
    <row r="1516" spans="1:6" customFormat="1" ht="15" x14ac:dyDescent="0.25">
      <c r="A1516" s="253" t="s">
        <v>634</v>
      </c>
      <c r="B1516" s="245">
        <v>694.50200000000007</v>
      </c>
      <c r="C1516" s="245">
        <v>394.9020000000001</v>
      </c>
      <c r="D1516" s="245">
        <v>3279.3206757161256</v>
      </c>
      <c r="E1516" s="245">
        <v>40</v>
      </c>
      <c r="F1516" s="264">
        <v>40</v>
      </c>
    </row>
    <row r="1517" spans="1:6" customFormat="1" ht="15" x14ac:dyDescent="0.25">
      <c r="A1517" s="250" t="s">
        <v>635</v>
      </c>
      <c r="B1517" s="328">
        <v>441.60199999999998</v>
      </c>
      <c r="C1517" s="328">
        <v>412.202</v>
      </c>
      <c r="D1517" s="328">
        <v>700.35027166107739</v>
      </c>
      <c r="E1517" s="328">
        <v>2</v>
      </c>
      <c r="F1517" s="331">
        <v>2</v>
      </c>
    </row>
    <row r="1518" spans="1:6" customFormat="1" ht="15" x14ac:dyDescent="0.25">
      <c r="A1518" s="252" t="s">
        <v>636</v>
      </c>
      <c r="B1518" s="330"/>
      <c r="C1518" s="330"/>
      <c r="D1518" s="330"/>
      <c r="E1518" s="330"/>
      <c r="F1518" s="332"/>
    </row>
    <row r="1519" spans="1:6" customFormat="1" ht="15" x14ac:dyDescent="0.25">
      <c r="A1519" s="253" t="s">
        <v>637</v>
      </c>
      <c r="B1519" s="243">
        <v>173.173</v>
      </c>
      <c r="C1519" s="243">
        <v>172.333</v>
      </c>
      <c r="D1519" s="243">
        <v>142.07172300082439</v>
      </c>
      <c r="E1519" s="243">
        <v>0</v>
      </c>
      <c r="F1519" s="263">
        <v>1</v>
      </c>
    </row>
    <row r="1520" spans="1:6" customFormat="1" ht="15" x14ac:dyDescent="0.25">
      <c r="A1520" s="253" t="s">
        <v>638</v>
      </c>
      <c r="B1520" s="243">
        <v>2261.1</v>
      </c>
      <c r="C1520" s="243">
        <v>2261.1</v>
      </c>
      <c r="D1520" s="243">
        <v>222.54921259842519</v>
      </c>
      <c r="E1520" s="243">
        <v>0</v>
      </c>
      <c r="F1520" s="263">
        <v>0</v>
      </c>
    </row>
    <row r="1521" spans="1:6" customFormat="1" ht="15" x14ac:dyDescent="0.25">
      <c r="A1521" s="253" t="s">
        <v>660</v>
      </c>
      <c r="B1521" s="243">
        <v>735.8</v>
      </c>
      <c r="C1521" s="243">
        <v>735.8</v>
      </c>
      <c r="D1521" s="243">
        <v>95.064599483204134</v>
      </c>
      <c r="E1521" s="243">
        <v>0</v>
      </c>
      <c r="F1521" s="263">
        <v>0</v>
      </c>
    </row>
    <row r="1522" spans="1:6" customFormat="1" ht="15" x14ac:dyDescent="0.25">
      <c r="A1522" s="253" t="s">
        <v>661</v>
      </c>
      <c r="B1522" s="243">
        <v>772.7</v>
      </c>
      <c r="C1522" s="243">
        <v>772.7</v>
      </c>
      <c r="D1522" s="243">
        <v>155.34780860474467</v>
      </c>
      <c r="E1522" s="243">
        <v>0</v>
      </c>
      <c r="F1522" s="263">
        <v>0</v>
      </c>
    </row>
    <row r="1523" spans="1:6" customFormat="1" ht="15" x14ac:dyDescent="0.25">
      <c r="A1523" s="253" t="s">
        <v>662</v>
      </c>
      <c r="B1523" s="243">
        <v>373.92399999999998</v>
      </c>
      <c r="C1523" s="243">
        <v>373.92399999999998</v>
      </c>
      <c r="D1523" s="243">
        <v>1538.4126482213437</v>
      </c>
      <c r="E1523" s="243">
        <v>12</v>
      </c>
      <c r="F1523" s="263">
        <v>0</v>
      </c>
    </row>
    <row r="1524" spans="1:6" customFormat="1" ht="15" x14ac:dyDescent="0.25">
      <c r="A1524" s="253" t="s">
        <v>663</v>
      </c>
      <c r="B1524" s="243">
        <v>113.66</v>
      </c>
      <c r="C1524" s="243">
        <v>0</v>
      </c>
      <c r="D1524" s="243">
        <v>0</v>
      </c>
      <c r="E1524" s="243">
        <v>0</v>
      </c>
      <c r="F1524" s="263">
        <v>0</v>
      </c>
    </row>
    <row r="1525" spans="1:6" customFormat="1" ht="15" x14ac:dyDescent="0.25">
      <c r="A1525" s="253" t="s">
        <v>664</v>
      </c>
      <c r="B1525" s="243">
        <v>430.58</v>
      </c>
      <c r="C1525" s="243">
        <v>430.58</v>
      </c>
      <c r="D1525" s="243">
        <v>225.31658817373102</v>
      </c>
      <c r="E1525" s="243">
        <v>0</v>
      </c>
      <c r="F1525" s="263">
        <v>0</v>
      </c>
    </row>
    <row r="1526" spans="1:6" customFormat="1" ht="15" x14ac:dyDescent="0.25">
      <c r="A1526" s="253" t="s">
        <v>665</v>
      </c>
      <c r="B1526" s="243">
        <v>213.089</v>
      </c>
      <c r="C1526" s="243">
        <v>213.089</v>
      </c>
      <c r="D1526" s="243">
        <v>1156.4826086956521</v>
      </c>
      <c r="E1526" s="243">
        <v>5</v>
      </c>
      <c r="F1526" s="263">
        <v>0</v>
      </c>
    </row>
    <row r="1527" spans="1:6" customFormat="1" ht="15" x14ac:dyDescent="0.25">
      <c r="A1527" s="253" t="s">
        <v>666</v>
      </c>
      <c r="B1527" s="243">
        <v>879.8</v>
      </c>
      <c r="C1527" s="243">
        <v>879.8</v>
      </c>
      <c r="D1527" s="243">
        <v>135.35384615384615</v>
      </c>
      <c r="E1527" s="243">
        <v>0</v>
      </c>
      <c r="F1527" s="263">
        <v>0</v>
      </c>
    </row>
    <row r="1528" spans="1:6" customFormat="1" ht="15" x14ac:dyDescent="0.25">
      <c r="A1528" s="253" t="s">
        <v>667</v>
      </c>
      <c r="B1528" s="243">
        <v>336.6</v>
      </c>
      <c r="C1528" s="243">
        <v>336.6</v>
      </c>
      <c r="D1528" s="243">
        <v>105.1875</v>
      </c>
      <c r="E1528" s="243">
        <v>0</v>
      </c>
      <c r="F1528" s="263">
        <v>0</v>
      </c>
    </row>
    <row r="1529" spans="1:6" customFormat="1" ht="15" x14ac:dyDescent="0.25">
      <c r="A1529" s="253" t="s">
        <v>668</v>
      </c>
      <c r="B1529" s="243">
        <v>19.8</v>
      </c>
      <c r="C1529" s="243">
        <v>19.8</v>
      </c>
      <c r="D1529" s="243">
        <v>88.235294117647058</v>
      </c>
      <c r="E1529" s="243">
        <v>0</v>
      </c>
      <c r="F1529" s="263">
        <v>0</v>
      </c>
    </row>
    <row r="1530" spans="1:6" customFormat="1" ht="15" x14ac:dyDescent="0.25">
      <c r="A1530" s="253" t="s">
        <v>842</v>
      </c>
      <c r="B1530" s="243">
        <v>377.3</v>
      </c>
      <c r="C1530" s="243">
        <v>377.3</v>
      </c>
      <c r="D1530" s="243">
        <v>127.29419703103913</v>
      </c>
      <c r="E1530" s="243">
        <v>0</v>
      </c>
      <c r="F1530" s="263">
        <v>0</v>
      </c>
    </row>
    <row r="1531" spans="1:6" customFormat="1" ht="15" x14ac:dyDescent="0.25">
      <c r="A1531" s="250" t="s">
        <v>843</v>
      </c>
      <c r="B1531" s="328">
        <v>897.12</v>
      </c>
      <c r="C1531" s="328">
        <v>897.12</v>
      </c>
      <c r="D1531" s="328">
        <v>228.36197021764033</v>
      </c>
      <c r="E1531" s="328">
        <v>0</v>
      </c>
      <c r="F1531" s="331">
        <v>0</v>
      </c>
    </row>
    <row r="1532" spans="1:6" s="110" customFormat="1" ht="15" x14ac:dyDescent="0.25">
      <c r="A1532" s="251" t="s">
        <v>935</v>
      </c>
      <c r="B1532" s="329"/>
      <c r="C1532" s="329"/>
      <c r="D1532" s="329"/>
      <c r="E1532" s="329"/>
      <c r="F1532" s="339"/>
    </row>
    <row r="1533" spans="1:6" customFormat="1" ht="15" x14ac:dyDescent="0.25">
      <c r="A1533" s="252" t="s">
        <v>936</v>
      </c>
      <c r="B1533" s="330"/>
      <c r="C1533" s="330"/>
      <c r="D1533" s="330"/>
      <c r="E1533" s="330"/>
      <c r="F1533" s="332"/>
    </row>
    <row r="1534" spans="1:6" customFormat="1" ht="15" x14ac:dyDescent="0.25">
      <c r="A1534" s="253" t="s">
        <v>937</v>
      </c>
      <c r="B1534" s="243">
        <v>461.7</v>
      </c>
      <c r="C1534" s="243">
        <v>461.7</v>
      </c>
      <c r="D1534" s="243">
        <v>20.560206626291414</v>
      </c>
      <c r="E1534" s="243">
        <v>0</v>
      </c>
      <c r="F1534" s="263">
        <v>0</v>
      </c>
    </row>
    <row r="1535" spans="1:6" customFormat="1" ht="15.75" thickBot="1" x14ac:dyDescent="0.3">
      <c r="A1535" s="259" t="s">
        <v>938</v>
      </c>
      <c r="B1535" s="260">
        <f>SUM(B1075:B1534)</f>
        <v>388901.22188000096</v>
      </c>
      <c r="C1535" s="260">
        <f>SUM(C1075:C1534)</f>
        <v>308066.57188000088</v>
      </c>
      <c r="D1535" s="260">
        <f t="shared" ref="D1535:F1535" si="2">SUM(D1075:D1534)</f>
        <v>1852057.6151106386</v>
      </c>
      <c r="E1535" s="260">
        <f t="shared" si="2"/>
        <v>7869</v>
      </c>
      <c r="F1535" s="265">
        <f t="shared" si="2"/>
        <v>10581</v>
      </c>
    </row>
    <row r="1536" spans="1:6" customFormat="1" ht="15" x14ac:dyDescent="0.25">
      <c r="A1536" s="159"/>
      <c r="B1536" s="7"/>
      <c r="C1536" s="7"/>
      <c r="D1536" s="126"/>
      <c r="E1536" s="126"/>
      <c r="F1536" s="118"/>
    </row>
    <row r="1537" spans="1:8" ht="15" x14ac:dyDescent="0.2">
      <c r="A1537" s="57" t="s">
        <v>648</v>
      </c>
      <c r="B1537" s="161"/>
      <c r="C1537" s="161"/>
      <c r="D1537" s="152"/>
      <c r="E1537" s="152"/>
      <c r="F1537" s="137"/>
      <c r="G1537" s="2"/>
      <c r="H1537" s="2"/>
    </row>
    <row r="1538" spans="1:8" ht="13.5" thickBot="1" x14ac:dyDescent="0.25">
      <c r="A1538" s="162" t="s">
        <v>649</v>
      </c>
      <c r="B1538" s="163"/>
      <c r="C1538" s="164"/>
      <c r="D1538" s="153"/>
      <c r="E1538" s="153"/>
      <c r="F1538" s="138"/>
      <c r="G1538" s="2"/>
      <c r="H1538" s="2"/>
    </row>
    <row r="1539" spans="1:8" ht="64.5" thickBot="1" x14ac:dyDescent="0.25">
      <c r="A1539" s="155" t="s">
        <v>191</v>
      </c>
      <c r="B1539" s="165" t="s">
        <v>650</v>
      </c>
      <c r="C1539" s="156" t="s">
        <v>651</v>
      </c>
      <c r="D1539" s="154" t="s">
        <v>652</v>
      </c>
      <c r="E1539" s="154" t="s">
        <v>653</v>
      </c>
      <c r="F1539" s="166" t="s">
        <v>654</v>
      </c>
      <c r="G1539" s="2"/>
      <c r="H1539" s="2"/>
    </row>
    <row r="1540" spans="1:8" ht="15.75" thickTop="1" x14ac:dyDescent="0.25">
      <c r="A1540" s="250" t="s">
        <v>195</v>
      </c>
      <c r="B1540" s="328">
        <v>218</v>
      </c>
      <c r="C1540" s="328" t="s">
        <v>655</v>
      </c>
      <c r="D1540" s="333">
        <v>22472046</v>
      </c>
      <c r="E1540" s="333">
        <v>2213131.3747254545</v>
      </c>
      <c r="F1540" s="336">
        <v>459373.20041755552</v>
      </c>
      <c r="G1540" s="2"/>
      <c r="H1540" s="2"/>
    </row>
    <row r="1541" spans="1:8" ht="15" x14ac:dyDescent="0.25">
      <c r="A1541" s="251" t="s">
        <v>196</v>
      </c>
      <c r="B1541" s="329"/>
      <c r="C1541" s="329"/>
      <c r="D1541" s="334"/>
      <c r="E1541" s="334"/>
      <c r="F1541" s="337"/>
      <c r="G1541" s="2"/>
      <c r="H1541" s="2"/>
    </row>
    <row r="1542" spans="1:8" ht="15" x14ac:dyDescent="0.25">
      <c r="A1542" s="251" t="s">
        <v>197</v>
      </c>
      <c r="B1542" s="329"/>
      <c r="C1542" s="329"/>
      <c r="D1542" s="334"/>
      <c r="E1542" s="334"/>
      <c r="F1542" s="337"/>
      <c r="G1542" s="2"/>
      <c r="H1542" s="2"/>
    </row>
    <row r="1543" spans="1:8" ht="15" x14ac:dyDescent="0.25">
      <c r="A1543" s="251" t="s">
        <v>198</v>
      </c>
      <c r="B1543" s="329"/>
      <c r="C1543" s="329"/>
      <c r="D1543" s="334"/>
      <c r="E1543" s="334"/>
      <c r="F1543" s="337"/>
      <c r="G1543" s="2"/>
      <c r="H1543" s="2"/>
    </row>
    <row r="1544" spans="1:8" ht="15" x14ac:dyDescent="0.25">
      <c r="A1544" s="251" t="s">
        <v>199</v>
      </c>
      <c r="B1544" s="329"/>
      <c r="C1544" s="329"/>
      <c r="D1544" s="334"/>
      <c r="E1544" s="334"/>
      <c r="F1544" s="337"/>
      <c r="G1544" s="2"/>
      <c r="H1544" s="2"/>
    </row>
    <row r="1545" spans="1:8" ht="15" x14ac:dyDescent="0.25">
      <c r="A1545" s="251" t="s">
        <v>200</v>
      </c>
      <c r="B1545" s="329"/>
      <c r="C1545" s="329"/>
      <c r="D1545" s="334"/>
      <c r="E1545" s="334"/>
      <c r="F1545" s="337"/>
      <c r="G1545" s="2"/>
      <c r="H1545" s="2"/>
    </row>
    <row r="1546" spans="1:8" ht="15" x14ac:dyDescent="0.25">
      <c r="A1546" s="252" t="s">
        <v>201</v>
      </c>
      <c r="B1546" s="330"/>
      <c r="C1546" s="330"/>
      <c r="D1546" s="335"/>
      <c r="E1546" s="335"/>
      <c r="F1546" s="338"/>
      <c r="G1546" s="2"/>
      <c r="H1546" s="2"/>
    </row>
    <row r="1547" spans="1:8" ht="15" x14ac:dyDescent="0.25">
      <c r="A1547" s="253" t="s">
        <v>202</v>
      </c>
      <c r="B1547" s="244">
        <v>218</v>
      </c>
      <c r="C1547" s="244" t="s">
        <v>655</v>
      </c>
      <c r="D1547" s="246">
        <v>10214706</v>
      </c>
      <c r="E1547" s="246">
        <v>45601.366071428572</v>
      </c>
      <c r="F1547" s="254">
        <v>14174.571428571429</v>
      </c>
      <c r="G1547" s="2"/>
      <c r="H1547" s="2"/>
    </row>
    <row r="1548" spans="1:8" ht="15" x14ac:dyDescent="0.25">
      <c r="A1548" s="250" t="s">
        <v>203</v>
      </c>
      <c r="B1548" s="328">
        <v>218</v>
      </c>
      <c r="C1548" s="328" t="s">
        <v>655</v>
      </c>
      <c r="D1548" s="333">
        <v>1714419</v>
      </c>
      <c r="E1548" s="333">
        <v>441068.26315789472</v>
      </c>
      <c r="F1548" s="336">
        <v>245942.52631578947</v>
      </c>
      <c r="G1548" s="2"/>
      <c r="H1548" s="2"/>
    </row>
    <row r="1549" spans="1:8" ht="15" x14ac:dyDescent="0.25">
      <c r="A1549" s="251" t="s">
        <v>204</v>
      </c>
      <c r="B1549" s="329"/>
      <c r="C1549" s="329"/>
      <c r="D1549" s="334"/>
      <c r="E1549" s="334"/>
      <c r="F1549" s="337"/>
      <c r="G1549" s="2"/>
      <c r="H1549" s="2"/>
    </row>
    <row r="1550" spans="1:8" ht="15" x14ac:dyDescent="0.25">
      <c r="A1550" s="251" t="s">
        <v>205</v>
      </c>
      <c r="B1550" s="329"/>
      <c r="C1550" s="329"/>
      <c r="D1550" s="334"/>
      <c r="E1550" s="334"/>
      <c r="F1550" s="337"/>
      <c r="G1550" s="2"/>
      <c r="H1550" s="2"/>
    </row>
    <row r="1551" spans="1:8" ht="15" x14ac:dyDescent="0.25">
      <c r="A1551" s="251" t="s">
        <v>206</v>
      </c>
      <c r="B1551" s="329"/>
      <c r="C1551" s="329"/>
      <c r="D1551" s="334"/>
      <c r="E1551" s="334"/>
      <c r="F1551" s="337"/>
      <c r="G1551" s="2"/>
      <c r="H1551" s="2"/>
    </row>
    <row r="1552" spans="1:8" ht="15" x14ac:dyDescent="0.25">
      <c r="A1552" s="252" t="s">
        <v>207</v>
      </c>
      <c r="B1552" s="330"/>
      <c r="C1552" s="330"/>
      <c r="D1552" s="335"/>
      <c r="E1552" s="335"/>
      <c r="F1552" s="338"/>
      <c r="G1552" s="2"/>
      <c r="H1552" s="2"/>
    </row>
    <row r="1553" spans="1:8" ht="15" x14ac:dyDescent="0.25">
      <c r="A1553" s="253" t="s">
        <v>208</v>
      </c>
      <c r="B1553" s="244">
        <v>218</v>
      </c>
      <c r="C1553" s="244" t="s">
        <v>655</v>
      </c>
      <c r="D1553" s="246">
        <v>89922</v>
      </c>
      <c r="E1553" s="246">
        <v>44961</v>
      </c>
      <c r="F1553" s="254">
        <v>44196</v>
      </c>
      <c r="G1553" s="2"/>
      <c r="H1553" s="2"/>
    </row>
    <row r="1554" spans="1:8" ht="15" x14ac:dyDescent="0.25">
      <c r="A1554" s="253" t="s">
        <v>209</v>
      </c>
      <c r="B1554" s="244">
        <v>218</v>
      </c>
      <c r="C1554" s="244" t="s">
        <v>655</v>
      </c>
      <c r="D1554" s="246">
        <v>6525079</v>
      </c>
      <c r="E1554" s="246">
        <v>6525079</v>
      </c>
      <c r="F1554" s="254">
        <v>633168</v>
      </c>
      <c r="G1554" s="2"/>
      <c r="H1554" s="2"/>
    </row>
    <row r="1555" spans="1:8" ht="15" x14ac:dyDescent="0.25">
      <c r="A1555" s="250" t="s">
        <v>210</v>
      </c>
      <c r="B1555" s="328">
        <v>218</v>
      </c>
      <c r="C1555" s="328" t="s">
        <v>655</v>
      </c>
      <c r="D1555" s="333">
        <v>23373365</v>
      </c>
      <c r="E1555" s="333">
        <v>1388960.4958333333</v>
      </c>
      <c r="F1555" s="336">
        <v>537074.48387096776</v>
      </c>
      <c r="G1555" s="2"/>
      <c r="H1555" s="2"/>
    </row>
    <row r="1556" spans="1:8" ht="15" x14ac:dyDescent="0.25">
      <c r="A1556" s="251" t="s">
        <v>211</v>
      </c>
      <c r="B1556" s="329"/>
      <c r="C1556" s="329"/>
      <c r="D1556" s="334"/>
      <c r="E1556" s="334"/>
      <c r="F1556" s="337"/>
      <c r="G1556" s="2"/>
      <c r="H1556" s="2"/>
    </row>
    <row r="1557" spans="1:8" ht="15" x14ac:dyDescent="0.25">
      <c r="A1557" s="251" t="s">
        <v>212</v>
      </c>
      <c r="B1557" s="329"/>
      <c r="C1557" s="329"/>
      <c r="D1557" s="334"/>
      <c r="E1557" s="334"/>
      <c r="F1557" s="337"/>
      <c r="G1557" s="2"/>
      <c r="H1557" s="2"/>
    </row>
    <row r="1558" spans="1:8" ht="15" x14ac:dyDescent="0.25">
      <c r="A1558" s="251" t="s">
        <v>213</v>
      </c>
      <c r="B1558" s="329"/>
      <c r="C1558" s="329"/>
      <c r="D1558" s="334"/>
      <c r="E1558" s="334"/>
      <c r="F1558" s="337"/>
      <c r="G1558" s="2"/>
      <c r="H1558" s="2"/>
    </row>
    <row r="1559" spans="1:8" ht="15" x14ac:dyDescent="0.25">
      <c r="A1559" s="251" t="s">
        <v>214</v>
      </c>
      <c r="B1559" s="329"/>
      <c r="C1559" s="329"/>
      <c r="D1559" s="334"/>
      <c r="E1559" s="334"/>
      <c r="F1559" s="337"/>
      <c r="G1559" s="2"/>
      <c r="H1559" s="2"/>
    </row>
    <row r="1560" spans="1:8" ht="15" x14ac:dyDescent="0.25">
      <c r="A1560" s="251" t="s">
        <v>215</v>
      </c>
      <c r="B1560" s="329"/>
      <c r="C1560" s="329"/>
      <c r="D1560" s="334"/>
      <c r="E1560" s="334"/>
      <c r="F1560" s="337"/>
      <c r="G1560" s="2"/>
      <c r="H1560" s="2"/>
    </row>
    <row r="1561" spans="1:8" ht="15" x14ac:dyDescent="0.25">
      <c r="A1561" s="251" t="s">
        <v>216</v>
      </c>
      <c r="B1561" s="329"/>
      <c r="C1561" s="329"/>
      <c r="D1561" s="334"/>
      <c r="E1561" s="334"/>
      <c r="F1561" s="337"/>
      <c r="G1561" s="2"/>
      <c r="H1561" s="2"/>
    </row>
    <row r="1562" spans="1:8" ht="15" x14ac:dyDescent="0.25">
      <c r="A1562" s="251" t="s">
        <v>217</v>
      </c>
      <c r="B1562" s="329"/>
      <c r="C1562" s="329"/>
      <c r="D1562" s="334"/>
      <c r="E1562" s="334"/>
      <c r="F1562" s="337"/>
      <c r="G1562" s="2"/>
      <c r="H1562" s="2"/>
    </row>
    <row r="1563" spans="1:8" ht="15" x14ac:dyDescent="0.25">
      <c r="A1563" s="251" t="s">
        <v>218</v>
      </c>
      <c r="B1563" s="329"/>
      <c r="C1563" s="329"/>
      <c r="D1563" s="334"/>
      <c r="E1563" s="334"/>
      <c r="F1563" s="337"/>
      <c r="G1563" s="2"/>
      <c r="H1563" s="2"/>
    </row>
    <row r="1564" spans="1:8" ht="15" x14ac:dyDescent="0.25">
      <c r="A1564" s="252" t="s">
        <v>219</v>
      </c>
      <c r="B1564" s="330"/>
      <c r="C1564" s="330"/>
      <c r="D1564" s="335"/>
      <c r="E1564" s="335"/>
      <c r="F1564" s="338"/>
      <c r="G1564" s="2"/>
      <c r="H1564" s="2"/>
    </row>
    <row r="1565" spans="1:8" ht="15" x14ac:dyDescent="0.25">
      <c r="A1565" s="250" t="s">
        <v>220</v>
      </c>
      <c r="B1565" s="328">
        <v>218</v>
      </c>
      <c r="C1565" s="328" t="s">
        <v>655</v>
      </c>
      <c r="D1565" s="333">
        <v>48731672</v>
      </c>
      <c r="E1565" s="333">
        <v>1296466.6460930218</v>
      </c>
      <c r="F1565" s="336">
        <v>397439.99152040161</v>
      </c>
      <c r="G1565" s="2"/>
      <c r="H1565" s="2"/>
    </row>
    <row r="1566" spans="1:8" ht="15" x14ac:dyDescent="0.25">
      <c r="A1566" s="251" t="s">
        <v>221</v>
      </c>
      <c r="B1566" s="329"/>
      <c r="C1566" s="329"/>
      <c r="D1566" s="334"/>
      <c r="E1566" s="334"/>
      <c r="F1566" s="337"/>
      <c r="G1566" s="2"/>
      <c r="H1566" s="2"/>
    </row>
    <row r="1567" spans="1:8" ht="15" x14ac:dyDescent="0.25">
      <c r="A1567" s="251" t="s">
        <v>222</v>
      </c>
      <c r="B1567" s="329"/>
      <c r="C1567" s="329"/>
      <c r="D1567" s="334"/>
      <c r="E1567" s="334"/>
      <c r="F1567" s="337"/>
      <c r="G1567" s="2"/>
      <c r="H1567" s="2"/>
    </row>
    <row r="1568" spans="1:8" ht="15" x14ac:dyDescent="0.25">
      <c r="A1568" s="251" t="s">
        <v>223</v>
      </c>
      <c r="B1568" s="329"/>
      <c r="C1568" s="329"/>
      <c r="D1568" s="334"/>
      <c r="E1568" s="334"/>
      <c r="F1568" s="337"/>
      <c r="G1568" s="2"/>
      <c r="H1568" s="2"/>
    </row>
    <row r="1569" spans="1:8" ht="15" x14ac:dyDescent="0.25">
      <c r="A1569" s="251" t="s">
        <v>224</v>
      </c>
      <c r="B1569" s="329"/>
      <c r="C1569" s="329"/>
      <c r="D1569" s="334"/>
      <c r="E1569" s="334"/>
      <c r="F1569" s="337"/>
      <c r="G1569" s="2"/>
      <c r="H1569" s="2"/>
    </row>
    <row r="1570" spans="1:8" ht="15" x14ac:dyDescent="0.25">
      <c r="A1570" s="251" t="s">
        <v>225</v>
      </c>
      <c r="B1570" s="329"/>
      <c r="C1570" s="329"/>
      <c r="D1570" s="334"/>
      <c r="E1570" s="334"/>
      <c r="F1570" s="337"/>
      <c r="G1570" s="2"/>
      <c r="H1570" s="2"/>
    </row>
    <row r="1571" spans="1:8" ht="15" x14ac:dyDescent="0.25">
      <c r="A1571" s="251" t="s">
        <v>226</v>
      </c>
      <c r="B1571" s="329"/>
      <c r="C1571" s="329"/>
      <c r="D1571" s="334"/>
      <c r="E1571" s="334"/>
      <c r="F1571" s="337"/>
      <c r="G1571" s="2"/>
      <c r="H1571" s="2"/>
    </row>
    <row r="1572" spans="1:8" ht="15" x14ac:dyDescent="0.25">
      <c r="A1572" s="251" t="s">
        <v>227</v>
      </c>
      <c r="B1572" s="329"/>
      <c r="C1572" s="329"/>
      <c r="D1572" s="334"/>
      <c r="E1572" s="334"/>
      <c r="F1572" s="337"/>
      <c r="G1572" s="2"/>
      <c r="H1572" s="2"/>
    </row>
    <row r="1573" spans="1:8" ht="15" x14ac:dyDescent="0.25">
      <c r="A1573" s="251" t="s">
        <v>228</v>
      </c>
      <c r="B1573" s="329"/>
      <c r="C1573" s="329"/>
      <c r="D1573" s="334"/>
      <c r="E1573" s="334"/>
      <c r="F1573" s="337"/>
      <c r="G1573" s="2"/>
      <c r="H1573" s="2"/>
    </row>
    <row r="1574" spans="1:8" ht="15" x14ac:dyDescent="0.25">
      <c r="A1574" s="251" t="s">
        <v>229</v>
      </c>
      <c r="B1574" s="329"/>
      <c r="C1574" s="329"/>
      <c r="D1574" s="334"/>
      <c r="E1574" s="334"/>
      <c r="F1574" s="337"/>
      <c r="G1574" s="2"/>
      <c r="H1574" s="2"/>
    </row>
    <row r="1575" spans="1:8" ht="15" x14ac:dyDescent="0.25">
      <c r="A1575" s="251" t="s">
        <v>230</v>
      </c>
      <c r="B1575" s="329"/>
      <c r="C1575" s="329"/>
      <c r="D1575" s="334"/>
      <c r="E1575" s="334"/>
      <c r="F1575" s="337"/>
      <c r="G1575" s="2"/>
      <c r="H1575" s="2"/>
    </row>
    <row r="1576" spans="1:8" ht="15" x14ac:dyDescent="0.25">
      <c r="A1576" s="251" t="s">
        <v>231</v>
      </c>
      <c r="B1576" s="329"/>
      <c r="C1576" s="329"/>
      <c r="D1576" s="334"/>
      <c r="E1576" s="334"/>
      <c r="F1576" s="337"/>
      <c r="G1576" s="2"/>
      <c r="H1576" s="2"/>
    </row>
    <row r="1577" spans="1:8" ht="15" x14ac:dyDescent="0.25">
      <c r="A1577" s="251" t="s">
        <v>232</v>
      </c>
      <c r="B1577" s="329"/>
      <c r="C1577" s="329"/>
      <c r="D1577" s="334"/>
      <c r="E1577" s="334"/>
      <c r="F1577" s="337"/>
      <c r="G1577" s="2"/>
      <c r="H1577" s="2"/>
    </row>
    <row r="1578" spans="1:8" ht="15" x14ac:dyDescent="0.25">
      <c r="A1578" s="251" t="s">
        <v>233</v>
      </c>
      <c r="B1578" s="329"/>
      <c r="C1578" s="329"/>
      <c r="D1578" s="334"/>
      <c r="E1578" s="334"/>
      <c r="F1578" s="337"/>
      <c r="G1578" s="2"/>
      <c r="H1578" s="2"/>
    </row>
    <row r="1579" spans="1:8" ht="15" x14ac:dyDescent="0.25">
      <c r="A1579" s="252" t="s">
        <v>234</v>
      </c>
      <c r="B1579" s="330"/>
      <c r="C1579" s="330"/>
      <c r="D1579" s="335"/>
      <c r="E1579" s="335"/>
      <c r="F1579" s="338"/>
      <c r="G1579" s="2"/>
      <c r="H1579" s="2"/>
    </row>
    <row r="1580" spans="1:8" ht="15" x14ac:dyDescent="0.25">
      <c r="A1580" s="250" t="s">
        <v>235</v>
      </c>
      <c r="B1580" s="328">
        <v>218</v>
      </c>
      <c r="C1580" s="328" t="s">
        <v>655</v>
      </c>
      <c r="D1580" s="333">
        <v>18063051</v>
      </c>
      <c r="E1580" s="333">
        <v>593444.22258064512</v>
      </c>
      <c r="F1580" s="336">
        <v>192535.04516129033</v>
      </c>
      <c r="G1580" s="2"/>
      <c r="H1580" s="2"/>
    </row>
    <row r="1581" spans="1:8" ht="15" x14ac:dyDescent="0.25">
      <c r="A1581" s="251" t="s">
        <v>236</v>
      </c>
      <c r="B1581" s="329"/>
      <c r="C1581" s="329"/>
      <c r="D1581" s="334"/>
      <c r="E1581" s="334"/>
      <c r="F1581" s="337"/>
      <c r="G1581" s="2"/>
      <c r="H1581" s="2"/>
    </row>
    <row r="1582" spans="1:8" ht="15" x14ac:dyDescent="0.25">
      <c r="A1582" s="251" t="s">
        <v>237</v>
      </c>
      <c r="B1582" s="329"/>
      <c r="C1582" s="329"/>
      <c r="D1582" s="334"/>
      <c r="E1582" s="334"/>
      <c r="F1582" s="337"/>
      <c r="G1582" s="2"/>
      <c r="H1582" s="2"/>
    </row>
    <row r="1583" spans="1:8" ht="15" x14ac:dyDescent="0.25">
      <c r="A1583" s="251" t="s">
        <v>238</v>
      </c>
      <c r="B1583" s="329"/>
      <c r="C1583" s="329"/>
      <c r="D1583" s="334"/>
      <c r="E1583" s="334"/>
      <c r="F1583" s="337"/>
      <c r="G1583" s="2"/>
      <c r="H1583" s="2"/>
    </row>
    <row r="1584" spans="1:8" ht="15" x14ac:dyDescent="0.25">
      <c r="A1584" s="251" t="s">
        <v>239</v>
      </c>
      <c r="B1584" s="329"/>
      <c r="C1584" s="329"/>
      <c r="D1584" s="334"/>
      <c r="E1584" s="334"/>
      <c r="F1584" s="337"/>
      <c r="G1584" s="2"/>
      <c r="H1584" s="2"/>
    </row>
    <row r="1585" spans="1:8" ht="15" x14ac:dyDescent="0.25">
      <c r="A1585" s="251" t="s">
        <v>240</v>
      </c>
      <c r="B1585" s="329"/>
      <c r="C1585" s="329"/>
      <c r="D1585" s="334"/>
      <c r="E1585" s="334"/>
      <c r="F1585" s="337"/>
      <c r="G1585" s="2"/>
      <c r="H1585" s="2"/>
    </row>
    <row r="1586" spans="1:8" ht="15" x14ac:dyDescent="0.25">
      <c r="A1586" s="252" t="s">
        <v>241</v>
      </c>
      <c r="B1586" s="330"/>
      <c r="C1586" s="330"/>
      <c r="D1586" s="335"/>
      <c r="E1586" s="335"/>
      <c r="F1586" s="338"/>
      <c r="G1586" s="2"/>
      <c r="H1586" s="2"/>
    </row>
    <row r="1587" spans="1:8" ht="15" x14ac:dyDescent="0.25">
      <c r="A1587" s="250" t="s">
        <v>242</v>
      </c>
      <c r="B1587" s="328">
        <v>218</v>
      </c>
      <c r="C1587" s="328" t="s">
        <v>655</v>
      </c>
      <c r="D1587" s="333">
        <v>18969001</v>
      </c>
      <c r="E1587" s="333">
        <v>618979.45322580647</v>
      </c>
      <c r="F1587" s="336">
        <v>230327.61935483871</v>
      </c>
      <c r="G1587" s="2"/>
      <c r="H1587" s="2"/>
    </row>
    <row r="1588" spans="1:8" ht="15" x14ac:dyDescent="0.25">
      <c r="A1588" s="251" t="s">
        <v>243</v>
      </c>
      <c r="B1588" s="329"/>
      <c r="C1588" s="329"/>
      <c r="D1588" s="334"/>
      <c r="E1588" s="334"/>
      <c r="F1588" s="337"/>
      <c r="G1588" s="2"/>
      <c r="H1588" s="2"/>
    </row>
    <row r="1589" spans="1:8" ht="15" x14ac:dyDescent="0.25">
      <c r="A1589" s="251" t="s">
        <v>244</v>
      </c>
      <c r="B1589" s="329"/>
      <c r="C1589" s="329"/>
      <c r="D1589" s="334"/>
      <c r="E1589" s="334"/>
      <c r="F1589" s="337"/>
      <c r="G1589" s="2"/>
      <c r="H1589" s="2"/>
    </row>
    <row r="1590" spans="1:8" ht="15" x14ac:dyDescent="0.25">
      <c r="A1590" s="251" t="s">
        <v>245</v>
      </c>
      <c r="B1590" s="329"/>
      <c r="C1590" s="329"/>
      <c r="D1590" s="334"/>
      <c r="E1590" s="334"/>
      <c r="F1590" s="337"/>
      <c r="G1590" s="2"/>
      <c r="H1590" s="2"/>
    </row>
    <row r="1591" spans="1:8" ht="15" x14ac:dyDescent="0.25">
      <c r="A1591" s="251" t="s">
        <v>246</v>
      </c>
      <c r="B1591" s="329"/>
      <c r="C1591" s="329"/>
      <c r="D1591" s="334"/>
      <c r="E1591" s="334"/>
      <c r="F1591" s="337"/>
      <c r="G1591" s="2"/>
      <c r="H1591" s="2"/>
    </row>
    <row r="1592" spans="1:8" ht="15" x14ac:dyDescent="0.25">
      <c r="A1592" s="251" t="s">
        <v>247</v>
      </c>
      <c r="B1592" s="329"/>
      <c r="C1592" s="329"/>
      <c r="D1592" s="334"/>
      <c r="E1592" s="334"/>
      <c r="F1592" s="337"/>
      <c r="G1592" s="2"/>
      <c r="H1592" s="2"/>
    </row>
    <row r="1593" spans="1:8" ht="15" x14ac:dyDescent="0.25">
      <c r="A1593" s="251" t="s">
        <v>248</v>
      </c>
      <c r="B1593" s="329"/>
      <c r="C1593" s="329"/>
      <c r="D1593" s="334"/>
      <c r="E1593" s="334"/>
      <c r="F1593" s="337"/>
      <c r="G1593" s="2"/>
      <c r="H1593" s="2"/>
    </row>
    <row r="1594" spans="1:8" ht="15" x14ac:dyDescent="0.25">
      <c r="A1594" s="252" t="s">
        <v>249</v>
      </c>
      <c r="B1594" s="330"/>
      <c r="C1594" s="330"/>
      <c r="D1594" s="335"/>
      <c r="E1594" s="335"/>
      <c r="F1594" s="338"/>
      <c r="G1594" s="2"/>
      <c r="H1594" s="2"/>
    </row>
    <row r="1595" spans="1:8" ht="15" x14ac:dyDescent="0.25">
      <c r="A1595" s="253" t="s">
        <v>250</v>
      </c>
      <c r="B1595" s="243">
        <v>218</v>
      </c>
      <c r="C1595" s="243" t="s">
        <v>655</v>
      </c>
      <c r="D1595" s="247">
        <v>6713240</v>
      </c>
      <c r="E1595" s="247">
        <v>63935.619047619046</v>
      </c>
      <c r="F1595" s="255">
        <v>18314.400000000001</v>
      </c>
      <c r="G1595" s="2"/>
      <c r="H1595" s="2"/>
    </row>
    <row r="1596" spans="1:8" ht="15" x14ac:dyDescent="0.25">
      <c r="A1596" s="250" t="s">
        <v>251</v>
      </c>
      <c r="B1596" s="328">
        <v>218</v>
      </c>
      <c r="C1596" s="328" t="s">
        <v>655</v>
      </c>
      <c r="D1596" s="333">
        <v>6882063</v>
      </c>
      <c r="E1596" s="333">
        <v>261473.97979797979</v>
      </c>
      <c r="F1596" s="336">
        <v>86441.025641025641</v>
      </c>
      <c r="G1596" s="2"/>
      <c r="H1596" s="2"/>
    </row>
    <row r="1597" spans="1:8" ht="15" x14ac:dyDescent="0.25">
      <c r="A1597" s="251" t="s">
        <v>252</v>
      </c>
      <c r="B1597" s="329"/>
      <c r="C1597" s="329"/>
      <c r="D1597" s="334"/>
      <c r="E1597" s="334"/>
      <c r="F1597" s="337"/>
      <c r="G1597" s="2"/>
      <c r="H1597" s="2"/>
    </row>
    <row r="1598" spans="1:8" ht="15" x14ac:dyDescent="0.25">
      <c r="A1598" s="252" t="s">
        <v>253</v>
      </c>
      <c r="B1598" s="330"/>
      <c r="C1598" s="330"/>
      <c r="D1598" s="335"/>
      <c r="E1598" s="335"/>
      <c r="F1598" s="338"/>
      <c r="G1598" s="2"/>
      <c r="H1598" s="2"/>
    </row>
    <row r="1599" spans="1:8" ht="15" x14ac:dyDescent="0.25">
      <c r="A1599" s="250" t="s">
        <v>254</v>
      </c>
      <c r="B1599" s="328">
        <v>218</v>
      </c>
      <c r="C1599" s="328" t="s">
        <v>655</v>
      </c>
      <c r="D1599" s="333">
        <v>6882063</v>
      </c>
      <c r="E1599" s="333">
        <v>261473.97979797979</v>
      </c>
      <c r="F1599" s="336">
        <v>86441.025641025641</v>
      </c>
      <c r="G1599" s="2"/>
      <c r="H1599" s="2"/>
    </row>
    <row r="1600" spans="1:8" ht="15" x14ac:dyDescent="0.25">
      <c r="A1600" s="252" t="s">
        <v>255</v>
      </c>
      <c r="B1600" s="330"/>
      <c r="C1600" s="330"/>
      <c r="D1600" s="335"/>
      <c r="E1600" s="335"/>
      <c r="F1600" s="338"/>
      <c r="G1600" s="2"/>
      <c r="H1600" s="2"/>
    </row>
    <row r="1601" spans="1:8" ht="15" x14ac:dyDescent="0.25">
      <c r="A1601" s="253" t="s">
        <v>256</v>
      </c>
      <c r="B1601" s="243">
        <v>218</v>
      </c>
      <c r="C1601" s="243" t="s">
        <v>655</v>
      </c>
      <c r="D1601" s="247">
        <v>3995274</v>
      </c>
      <c r="E1601" s="247">
        <v>99881.85</v>
      </c>
      <c r="F1601" s="255">
        <v>29366.7</v>
      </c>
      <c r="G1601" s="2"/>
      <c r="H1601" s="2"/>
    </row>
    <row r="1602" spans="1:8" ht="15" x14ac:dyDescent="0.25">
      <c r="A1602" s="253" t="s">
        <v>257</v>
      </c>
      <c r="B1602" s="243">
        <v>218</v>
      </c>
      <c r="C1602" s="243" t="s">
        <v>655</v>
      </c>
      <c r="D1602" s="247">
        <v>3728347</v>
      </c>
      <c r="E1602" s="247">
        <v>93208.675000000003</v>
      </c>
      <c r="F1602" s="255">
        <v>29790</v>
      </c>
      <c r="G1602" s="2"/>
      <c r="H1602" s="2"/>
    </row>
    <row r="1603" spans="1:8" ht="15" x14ac:dyDescent="0.25">
      <c r="A1603" s="250" t="s">
        <v>258</v>
      </c>
      <c r="B1603" s="328">
        <v>218</v>
      </c>
      <c r="C1603" s="328" t="s">
        <v>655</v>
      </c>
      <c r="D1603" s="333">
        <v>7449824</v>
      </c>
      <c r="E1603" s="333">
        <v>84657.090909090912</v>
      </c>
      <c r="F1603" s="336">
        <v>27022.772727272728</v>
      </c>
      <c r="G1603" s="2"/>
      <c r="H1603" s="2"/>
    </row>
    <row r="1604" spans="1:8" ht="15" x14ac:dyDescent="0.25">
      <c r="A1604" s="252" t="s">
        <v>259</v>
      </c>
      <c r="B1604" s="330"/>
      <c r="C1604" s="330"/>
      <c r="D1604" s="335"/>
      <c r="E1604" s="335"/>
      <c r="F1604" s="338"/>
      <c r="G1604" s="2"/>
      <c r="H1604" s="2"/>
    </row>
    <row r="1605" spans="1:8" ht="15" x14ac:dyDescent="0.25">
      <c r="A1605" s="253" t="s">
        <v>260</v>
      </c>
      <c r="B1605" s="243">
        <v>218</v>
      </c>
      <c r="C1605" s="243" t="s">
        <v>655</v>
      </c>
      <c r="D1605" s="247">
        <v>13576482</v>
      </c>
      <c r="E1605" s="247">
        <v>109487.75806451614</v>
      </c>
      <c r="F1605" s="255">
        <v>27839.129032258064</v>
      </c>
      <c r="G1605" s="2"/>
      <c r="H1605" s="2"/>
    </row>
    <row r="1606" spans="1:8" ht="15" x14ac:dyDescent="0.25">
      <c r="A1606" s="250" t="s">
        <v>261</v>
      </c>
      <c r="B1606" s="328">
        <v>218</v>
      </c>
      <c r="C1606" s="328" t="s">
        <v>655</v>
      </c>
      <c r="D1606" s="333">
        <v>10338159</v>
      </c>
      <c r="E1606" s="333">
        <v>254147.21415170195</v>
      </c>
      <c r="F1606" s="336">
        <v>85127.794693111762</v>
      </c>
      <c r="G1606" s="2"/>
      <c r="H1606" s="2"/>
    </row>
    <row r="1607" spans="1:8" ht="15" x14ac:dyDescent="0.25">
      <c r="A1607" s="251" t="s">
        <v>262</v>
      </c>
      <c r="B1607" s="329"/>
      <c r="C1607" s="329"/>
      <c r="D1607" s="334"/>
      <c r="E1607" s="334"/>
      <c r="F1607" s="337"/>
      <c r="G1607" s="2"/>
      <c r="H1607" s="2"/>
    </row>
    <row r="1608" spans="1:8" ht="15" x14ac:dyDescent="0.25">
      <c r="A1608" s="252" t="s">
        <v>263</v>
      </c>
      <c r="B1608" s="330"/>
      <c r="C1608" s="330"/>
      <c r="D1608" s="335"/>
      <c r="E1608" s="335"/>
      <c r="F1608" s="338"/>
      <c r="G1608" s="2"/>
      <c r="H1608" s="2"/>
    </row>
    <row r="1609" spans="1:8" ht="15" x14ac:dyDescent="0.25">
      <c r="A1609" s="253" t="s">
        <v>264</v>
      </c>
      <c r="B1609" s="243">
        <v>218</v>
      </c>
      <c r="C1609" s="243" t="s">
        <v>655</v>
      </c>
      <c r="D1609" s="247">
        <v>12968282</v>
      </c>
      <c r="E1609" s="247">
        <v>68615.248677248674</v>
      </c>
      <c r="F1609" s="255">
        <v>29033.079365079364</v>
      </c>
      <c r="G1609" s="2"/>
      <c r="H1609" s="2"/>
    </row>
    <row r="1610" spans="1:8" ht="15" x14ac:dyDescent="0.25">
      <c r="A1610" s="253" t="s">
        <v>265</v>
      </c>
      <c r="B1610" s="243">
        <v>218</v>
      </c>
      <c r="C1610" s="243" t="s">
        <v>655</v>
      </c>
      <c r="D1610" s="247">
        <v>9555825</v>
      </c>
      <c r="E1610" s="247">
        <v>72392.613636363632</v>
      </c>
      <c r="F1610" s="255">
        <v>30024.363636363636</v>
      </c>
      <c r="G1610" s="2"/>
      <c r="H1610" s="2"/>
    </row>
    <row r="1611" spans="1:8" ht="15" x14ac:dyDescent="0.25">
      <c r="A1611" s="250" t="s">
        <v>266</v>
      </c>
      <c r="B1611" s="328">
        <v>218</v>
      </c>
      <c r="C1611" s="328" t="s">
        <v>655</v>
      </c>
      <c r="D1611" s="333">
        <v>54100519</v>
      </c>
      <c r="E1611" s="333">
        <v>1354808.2220683501</v>
      </c>
      <c r="F1611" s="336">
        <v>428239.97021968092</v>
      </c>
      <c r="G1611" s="2"/>
      <c r="H1611" s="2"/>
    </row>
    <row r="1612" spans="1:8" ht="15" x14ac:dyDescent="0.25">
      <c r="A1612" s="251" t="s">
        <v>267</v>
      </c>
      <c r="B1612" s="329"/>
      <c r="C1612" s="329"/>
      <c r="D1612" s="334"/>
      <c r="E1612" s="334"/>
      <c r="F1612" s="337"/>
      <c r="G1612" s="2"/>
      <c r="H1612" s="2"/>
    </row>
    <row r="1613" spans="1:8" ht="15" x14ac:dyDescent="0.25">
      <c r="A1613" s="251" t="s">
        <v>268</v>
      </c>
      <c r="B1613" s="329"/>
      <c r="C1613" s="329"/>
      <c r="D1613" s="334"/>
      <c r="E1613" s="334"/>
      <c r="F1613" s="337"/>
      <c r="G1613" s="2"/>
      <c r="H1613" s="2"/>
    </row>
    <row r="1614" spans="1:8" ht="15" x14ac:dyDescent="0.25">
      <c r="A1614" s="251" t="s">
        <v>269</v>
      </c>
      <c r="B1614" s="329"/>
      <c r="C1614" s="329"/>
      <c r="D1614" s="334"/>
      <c r="E1614" s="334"/>
      <c r="F1614" s="337"/>
      <c r="G1614" s="2"/>
      <c r="H1614" s="2"/>
    </row>
    <row r="1615" spans="1:8" ht="15" x14ac:dyDescent="0.25">
      <c r="A1615" s="251" t="s">
        <v>270</v>
      </c>
      <c r="B1615" s="329"/>
      <c r="C1615" s="329"/>
      <c r="D1615" s="334"/>
      <c r="E1615" s="334"/>
      <c r="F1615" s="337"/>
      <c r="G1615" s="2"/>
      <c r="H1615" s="2"/>
    </row>
    <row r="1616" spans="1:8" ht="15" x14ac:dyDescent="0.25">
      <c r="A1616" s="251" t="s">
        <v>271</v>
      </c>
      <c r="B1616" s="329"/>
      <c r="C1616" s="329"/>
      <c r="D1616" s="334"/>
      <c r="E1616" s="334"/>
      <c r="F1616" s="337"/>
      <c r="G1616" s="2"/>
      <c r="H1616" s="2"/>
    </row>
    <row r="1617" spans="1:8" ht="15" x14ac:dyDescent="0.25">
      <c r="A1617" s="251" t="s">
        <v>272</v>
      </c>
      <c r="B1617" s="329"/>
      <c r="C1617" s="329"/>
      <c r="D1617" s="334"/>
      <c r="E1617" s="334"/>
      <c r="F1617" s="337"/>
      <c r="G1617" s="2"/>
      <c r="H1617" s="2"/>
    </row>
    <row r="1618" spans="1:8" ht="15" x14ac:dyDescent="0.25">
      <c r="A1618" s="251" t="s">
        <v>273</v>
      </c>
      <c r="B1618" s="329"/>
      <c r="C1618" s="329"/>
      <c r="D1618" s="334"/>
      <c r="E1618" s="334"/>
      <c r="F1618" s="337"/>
      <c r="G1618" s="2"/>
      <c r="H1618" s="2"/>
    </row>
    <row r="1619" spans="1:8" ht="15" x14ac:dyDescent="0.25">
      <c r="A1619" s="251" t="s">
        <v>274</v>
      </c>
      <c r="B1619" s="329"/>
      <c r="C1619" s="329"/>
      <c r="D1619" s="334"/>
      <c r="E1619" s="334"/>
      <c r="F1619" s="337"/>
      <c r="G1619" s="2"/>
      <c r="H1619" s="2"/>
    </row>
    <row r="1620" spans="1:8" ht="15" x14ac:dyDescent="0.25">
      <c r="A1620" s="251" t="s">
        <v>275</v>
      </c>
      <c r="B1620" s="329"/>
      <c r="C1620" s="329"/>
      <c r="D1620" s="334"/>
      <c r="E1620" s="334"/>
      <c r="F1620" s="337"/>
      <c r="G1620" s="2"/>
      <c r="H1620" s="2"/>
    </row>
    <row r="1621" spans="1:8" ht="15" x14ac:dyDescent="0.25">
      <c r="A1621" s="251" t="s">
        <v>276</v>
      </c>
      <c r="B1621" s="329"/>
      <c r="C1621" s="329"/>
      <c r="D1621" s="334"/>
      <c r="E1621" s="334"/>
      <c r="F1621" s="337"/>
      <c r="G1621" s="2"/>
      <c r="H1621" s="2"/>
    </row>
    <row r="1622" spans="1:8" ht="15" x14ac:dyDescent="0.25">
      <c r="A1622" s="251" t="s">
        <v>277</v>
      </c>
      <c r="B1622" s="329"/>
      <c r="C1622" s="329"/>
      <c r="D1622" s="334"/>
      <c r="E1622" s="334"/>
      <c r="F1622" s="337"/>
      <c r="G1622" s="2"/>
      <c r="H1622" s="2"/>
    </row>
    <row r="1623" spans="1:8" ht="15" x14ac:dyDescent="0.25">
      <c r="A1623" s="251" t="s">
        <v>278</v>
      </c>
      <c r="B1623" s="329"/>
      <c r="C1623" s="329"/>
      <c r="D1623" s="334"/>
      <c r="E1623" s="334"/>
      <c r="F1623" s="337"/>
      <c r="G1623" s="2"/>
      <c r="H1623" s="2"/>
    </row>
    <row r="1624" spans="1:8" ht="15" x14ac:dyDescent="0.25">
      <c r="A1624" s="251" t="s">
        <v>279</v>
      </c>
      <c r="B1624" s="329"/>
      <c r="C1624" s="329"/>
      <c r="D1624" s="334"/>
      <c r="E1624" s="334"/>
      <c r="F1624" s="337"/>
      <c r="G1624" s="2"/>
      <c r="H1624" s="2"/>
    </row>
    <row r="1625" spans="1:8" ht="15" x14ac:dyDescent="0.25">
      <c r="A1625" s="251" t="s">
        <v>280</v>
      </c>
      <c r="B1625" s="329"/>
      <c r="C1625" s="329"/>
      <c r="D1625" s="334"/>
      <c r="E1625" s="334"/>
      <c r="F1625" s="337"/>
      <c r="G1625" s="2"/>
      <c r="H1625" s="2"/>
    </row>
    <row r="1626" spans="1:8" ht="15" x14ac:dyDescent="0.25">
      <c r="A1626" s="252" t="s">
        <v>281</v>
      </c>
      <c r="B1626" s="330"/>
      <c r="C1626" s="330"/>
      <c r="D1626" s="335"/>
      <c r="E1626" s="335"/>
      <c r="F1626" s="338"/>
      <c r="G1626" s="2"/>
      <c r="H1626" s="2"/>
    </row>
    <row r="1627" spans="1:8" ht="15" x14ac:dyDescent="0.25">
      <c r="A1627" s="250" t="s">
        <v>282</v>
      </c>
      <c r="B1627" s="328">
        <v>218</v>
      </c>
      <c r="C1627" s="328" t="s">
        <v>655</v>
      </c>
      <c r="D1627" s="333">
        <v>8712057</v>
      </c>
      <c r="E1627" s="333">
        <v>709822.90384615399</v>
      </c>
      <c r="F1627" s="336">
        <v>212949.07692307694</v>
      </c>
      <c r="G1627" s="2"/>
      <c r="H1627" s="2"/>
    </row>
    <row r="1628" spans="1:8" ht="15" x14ac:dyDescent="0.25">
      <c r="A1628" s="251" t="s">
        <v>283</v>
      </c>
      <c r="B1628" s="329"/>
      <c r="C1628" s="329"/>
      <c r="D1628" s="334"/>
      <c r="E1628" s="334"/>
      <c r="F1628" s="337"/>
      <c r="G1628" s="2"/>
      <c r="H1628" s="2"/>
    </row>
    <row r="1629" spans="1:8" ht="15" x14ac:dyDescent="0.25">
      <c r="A1629" s="251" t="s">
        <v>284</v>
      </c>
      <c r="B1629" s="329"/>
      <c r="C1629" s="329"/>
      <c r="D1629" s="334"/>
      <c r="E1629" s="334"/>
      <c r="F1629" s="337"/>
      <c r="G1629" s="2"/>
      <c r="H1629" s="2"/>
    </row>
    <row r="1630" spans="1:8" ht="15" x14ac:dyDescent="0.25">
      <c r="A1630" s="251" t="s">
        <v>285</v>
      </c>
      <c r="B1630" s="329"/>
      <c r="C1630" s="329"/>
      <c r="D1630" s="334"/>
      <c r="E1630" s="334"/>
      <c r="F1630" s="337"/>
      <c r="G1630" s="2"/>
      <c r="H1630" s="2"/>
    </row>
    <row r="1631" spans="1:8" ht="15" x14ac:dyDescent="0.25">
      <c r="A1631" s="251" t="s">
        <v>286</v>
      </c>
      <c r="B1631" s="329"/>
      <c r="C1631" s="329"/>
      <c r="D1631" s="334"/>
      <c r="E1631" s="334"/>
      <c r="F1631" s="337"/>
      <c r="G1631" s="2"/>
      <c r="H1631" s="2"/>
    </row>
    <row r="1632" spans="1:8" ht="15" x14ac:dyDescent="0.25">
      <c r="A1632" s="251" t="s">
        <v>287</v>
      </c>
      <c r="B1632" s="329"/>
      <c r="C1632" s="329"/>
      <c r="D1632" s="334"/>
      <c r="E1632" s="334"/>
      <c r="F1632" s="337"/>
      <c r="G1632" s="2"/>
      <c r="H1632" s="2"/>
    </row>
    <row r="1633" spans="1:8" ht="15" x14ac:dyDescent="0.25">
      <c r="A1633" s="251" t="s">
        <v>288</v>
      </c>
      <c r="B1633" s="329"/>
      <c r="C1633" s="329"/>
      <c r="D1633" s="334"/>
      <c r="E1633" s="334"/>
      <c r="F1633" s="337"/>
      <c r="G1633" s="2"/>
      <c r="H1633" s="2"/>
    </row>
    <row r="1634" spans="1:8" ht="15" x14ac:dyDescent="0.25">
      <c r="A1634" s="252" t="s">
        <v>289</v>
      </c>
      <c r="B1634" s="330"/>
      <c r="C1634" s="330"/>
      <c r="D1634" s="335"/>
      <c r="E1634" s="335"/>
      <c r="F1634" s="338"/>
      <c r="G1634" s="2"/>
      <c r="H1634" s="2"/>
    </row>
    <row r="1635" spans="1:8" ht="15" x14ac:dyDescent="0.25">
      <c r="A1635" s="250" t="s">
        <v>290</v>
      </c>
      <c r="B1635" s="328">
        <v>218</v>
      </c>
      <c r="C1635" s="328" t="s">
        <v>655</v>
      </c>
      <c r="D1635" s="333">
        <v>12669715</v>
      </c>
      <c r="E1635" s="333">
        <v>518900.85500000004</v>
      </c>
      <c r="F1635" s="336">
        <v>155649.76</v>
      </c>
      <c r="G1635" s="2"/>
      <c r="H1635" s="2"/>
    </row>
    <row r="1636" spans="1:8" ht="15" x14ac:dyDescent="0.25">
      <c r="A1636" s="251" t="s">
        <v>291</v>
      </c>
      <c r="B1636" s="329"/>
      <c r="C1636" s="329"/>
      <c r="D1636" s="334"/>
      <c r="E1636" s="334"/>
      <c r="F1636" s="337"/>
      <c r="G1636" s="2"/>
      <c r="H1636" s="2"/>
    </row>
    <row r="1637" spans="1:8" ht="15" x14ac:dyDescent="0.25">
      <c r="A1637" s="251" t="s">
        <v>292</v>
      </c>
      <c r="B1637" s="329"/>
      <c r="C1637" s="329"/>
      <c r="D1637" s="334"/>
      <c r="E1637" s="334"/>
      <c r="F1637" s="337"/>
      <c r="G1637" s="2"/>
      <c r="H1637" s="2"/>
    </row>
    <row r="1638" spans="1:8" ht="15" x14ac:dyDescent="0.25">
      <c r="A1638" s="251" t="s">
        <v>293</v>
      </c>
      <c r="B1638" s="329"/>
      <c r="C1638" s="329"/>
      <c r="D1638" s="334"/>
      <c r="E1638" s="334"/>
      <c r="F1638" s="337"/>
      <c r="G1638" s="2"/>
      <c r="H1638" s="2"/>
    </row>
    <row r="1639" spans="1:8" ht="15" x14ac:dyDescent="0.25">
      <c r="A1639" s="251" t="s">
        <v>294</v>
      </c>
      <c r="B1639" s="329"/>
      <c r="C1639" s="329"/>
      <c r="D1639" s="334"/>
      <c r="E1639" s="334"/>
      <c r="F1639" s="337"/>
      <c r="G1639" s="2"/>
      <c r="H1639" s="2"/>
    </row>
    <row r="1640" spans="1:8" ht="15" x14ac:dyDescent="0.25">
      <c r="A1640" s="252" t="s">
        <v>295</v>
      </c>
      <c r="B1640" s="330"/>
      <c r="C1640" s="330"/>
      <c r="D1640" s="335"/>
      <c r="E1640" s="335"/>
      <c r="F1640" s="338"/>
      <c r="G1640" s="2"/>
      <c r="H1640" s="2"/>
    </row>
    <row r="1641" spans="1:8" ht="15" x14ac:dyDescent="0.25">
      <c r="A1641" s="250" t="s">
        <v>296</v>
      </c>
      <c r="B1641" s="328">
        <v>218</v>
      </c>
      <c r="C1641" s="328" t="s">
        <v>655</v>
      </c>
      <c r="D1641" s="333">
        <v>12038223</v>
      </c>
      <c r="E1641" s="333">
        <v>979799.60947385954</v>
      </c>
      <c r="F1641" s="336">
        <v>279880.92207792203</v>
      </c>
      <c r="G1641" s="2"/>
      <c r="H1641" s="2"/>
    </row>
    <row r="1642" spans="1:8" ht="15" x14ac:dyDescent="0.25">
      <c r="A1642" s="251" t="s">
        <v>297</v>
      </c>
      <c r="B1642" s="329"/>
      <c r="C1642" s="329"/>
      <c r="D1642" s="334"/>
      <c r="E1642" s="334"/>
      <c r="F1642" s="337"/>
      <c r="G1642" s="2"/>
      <c r="H1642" s="2"/>
    </row>
    <row r="1643" spans="1:8" ht="15" x14ac:dyDescent="0.25">
      <c r="A1643" s="251" t="s">
        <v>298</v>
      </c>
      <c r="B1643" s="329"/>
      <c r="C1643" s="329"/>
      <c r="D1643" s="334"/>
      <c r="E1643" s="334"/>
      <c r="F1643" s="337"/>
      <c r="G1643" s="2"/>
      <c r="H1643" s="2"/>
    </row>
    <row r="1644" spans="1:8" ht="15" x14ac:dyDescent="0.25">
      <c r="A1644" s="251" t="s">
        <v>299</v>
      </c>
      <c r="B1644" s="329"/>
      <c r="C1644" s="329"/>
      <c r="D1644" s="334"/>
      <c r="E1644" s="334"/>
      <c r="F1644" s="337"/>
      <c r="G1644" s="2"/>
      <c r="H1644" s="2"/>
    </row>
    <row r="1645" spans="1:8" ht="15" x14ac:dyDescent="0.25">
      <c r="A1645" s="251" t="s">
        <v>300</v>
      </c>
      <c r="B1645" s="329"/>
      <c r="C1645" s="329"/>
      <c r="D1645" s="334"/>
      <c r="E1645" s="334"/>
      <c r="F1645" s="337"/>
      <c r="G1645" s="2"/>
      <c r="H1645" s="2"/>
    </row>
    <row r="1646" spans="1:8" ht="15" x14ac:dyDescent="0.25">
      <c r="A1646" s="251" t="s">
        <v>301</v>
      </c>
      <c r="B1646" s="329"/>
      <c r="C1646" s="329"/>
      <c r="D1646" s="334"/>
      <c r="E1646" s="334"/>
      <c r="F1646" s="337"/>
      <c r="G1646" s="2"/>
      <c r="H1646" s="2"/>
    </row>
    <row r="1647" spans="1:8" ht="15" x14ac:dyDescent="0.25">
      <c r="A1647" s="251" t="s">
        <v>302</v>
      </c>
      <c r="B1647" s="329"/>
      <c r="C1647" s="329"/>
      <c r="D1647" s="334"/>
      <c r="E1647" s="334"/>
      <c r="F1647" s="337"/>
      <c r="G1647" s="2"/>
      <c r="H1647" s="2"/>
    </row>
    <row r="1648" spans="1:8" ht="15" x14ac:dyDescent="0.25">
      <c r="A1648" s="251" t="s">
        <v>303</v>
      </c>
      <c r="B1648" s="329"/>
      <c r="C1648" s="329"/>
      <c r="D1648" s="334"/>
      <c r="E1648" s="334"/>
      <c r="F1648" s="337"/>
      <c r="G1648" s="2"/>
      <c r="H1648" s="2"/>
    </row>
    <row r="1649" spans="1:8" ht="15" x14ac:dyDescent="0.25">
      <c r="A1649" s="251" t="s">
        <v>304</v>
      </c>
      <c r="B1649" s="329"/>
      <c r="C1649" s="329"/>
      <c r="D1649" s="334"/>
      <c r="E1649" s="334"/>
      <c r="F1649" s="337"/>
      <c r="G1649" s="2"/>
      <c r="H1649" s="2"/>
    </row>
    <row r="1650" spans="1:8" ht="15" x14ac:dyDescent="0.25">
      <c r="A1650" s="252" t="s">
        <v>305</v>
      </c>
      <c r="B1650" s="330"/>
      <c r="C1650" s="330"/>
      <c r="D1650" s="335"/>
      <c r="E1650" s="335"/>
      <c r="F1650" s="338"/>
      <c r="G1650" s="2"/>
      <c r="H1650" s="2"/>
    </row>
    <row r="1651" spans="1:8" ht="15" x14ac:dyDescent="0.25">
      <c r="A1651" s="250" t="s">
        <v>306</v>
      </c>
      <c r="B1651" s="328">
        <v>218</v>
      </c>
      <c r="C1651" s="328" t="s">
        <v>655</v>
      </c>
      <c r="D1651" s="333">
        <v>7971913</v>
      </c>
      <c r="E1651" s="333">
        <v>323297.36333333334</v>
      </c>
      <c r="F1651" s="336">
        <v>79470.179999999993</v>
      </c>
      <c r="G1651" s="2"/>
      <c r="H1651" s="2"/>
    </row>
    <row r="1652" spans="1:8" ht="15" x14ac:dyDescent="0.25">
      <c r="A1652" s="251" t="s">
        <v>307</v>
      </c>
      <c r="B1652" s="329"/>
      <c r="C1652" s="329"/>
      <c r="D1652" s="334"/>
      <c r="E1652" s="334"/>
      <c r="F1652" s="337"/>
      <c r="G1652" s="2"/>
      <c r="H1652" s="2"/>
    </row>
    <row r="1653" spans="1:8" ht="15" x14ac:dyDescent="0.25">
      <c r="A1653" s="252" t="s">
        <v>308</v>
      </c>
      <c r="B1653" s="330"/>
      <c r="C1653" s="330"/>
      <c r="D1653" s="335"/>
      <c r="E1653" s="335"/>
      <c r="F1653" s="338"/>
      <c r="G1653" s="2"/>
      <c r="H1653" s="2"/>
    </row>
    <row r="1654" spans="1:8" ht="15" x14ac:dyDescent="0.25">
      <c r="A1654" s="250" t="s">
        <v>309</v>
      </c>
      <c r="B1654" s="328">
        <v>218</v>
      </c>
      <c r="C1654" s="328" t="s">
        <v>655</v>
      </c>
      <c r="D1654" s="333">
        <v>52757577</v>
      </c>
      <c r="E1654" s="333">
        <v>1235565.9977168899</v>
      </c>
      <c r="F1654" s="336">
        <v>466693.70360290591</v>
      </c>
      <c r="G1654" s="2"/>
      <c r="H1654" s="2"/>
    </row>
    <row r="1655" spans="1:8" ht="15" x14ac:dyDescent="0.25">
      <c r="A1655" s="251" t="s">
        <v>310</v>
      </c>
      <c r="B1655" s="329"/>
      <c r="C1655" s="329"/>
      <c r="D1655" s="334"/>
      <c r="E1655" s="334"/>
      <c r="F1655" s="337"/>
      <c r="G1655" s="2"/>
      <c r="H1655" s="2"/>
    </row>
    <row r="1656" spans="1:8" ht="15" x14ac:dyDescent="0.25">
      <c r="A1656" s="251" t="s">
        <v>311</v>
      </c>
      <c r="B1656" s="329"/>
      <c r="C1656" s="329"/>
      <c r="D1656" s="334"/>
      <c r="E1656" s="334"/>
      <c r="F1656" s="337"/>
      <c r="G1656" s="2"/>
      <c r="H1656" s="2"/>
    </row>
    <row r="1657" spans="1:8" ht="15" x14ac:dyDescent="0.25">
      <c r="A1657" s="251" t="s">
        <v>312</v>
      </c>
      <c r="B1657" s="329"/>
      <c r="C1657" s="329"/>
      <c r="D1657" s="334"/>
      <c r="E1657" s="334"/>
      <c r="F1657" s="337"/>
      <c r="G1657" s="2"/>
      <c r="H1657" s="2"/>
    </row>
    <row r="1658" spans="1:8" ht="15" x14ac:dyDescent="0.25">
      <c r="A1658" s="251" t="s">
        <v>313</v>
      </c>
      <c r="B1658" s="329"/>
      <c r="C1658" s="329"/>
      <c r="D1658" s="334"/>
      <c r="E1658" s="334"/>
      <c r="F1658" s="337"/>
      <c r="G1658" s="2"/>
      <c r="H1658" s="2"/>
    </row>
    <row r="1659" spans="1:8" ht="15" x14ac:dyDescent="0.25">
      <c r="A1659" s="251" t="s">
        <v>314</v>
      </c>
      <c r="B1659" s="329"/>
      <c r="C1659" s="329"/>
      <c r="D1659" s="334"/>
      <c r="E1659" s="334"/>
      <c r="F1659" s="337"/>
      <c r="G1659" s="2"/>
      <c r="H1659" s="2"/>
    </row>
    <row r="1660" spans="1:8" ht="15" x14ac:dyDescent="0.25">
      <c r="A1660" s="251" t="s">
        <v>315</v>
      </c>
      <c r="B1660" s="329"/>
      <c r="C1660" s="329"/>
      <c r="D1660" s="334"/>
      <c r="E1660" s="334"/>
      <c r="F1660" s="337"/>
      <c r="G1660" s="2"/>
      <c r="H1660" s="2"/>
    </row>
    <row r="1661" spans="1:8" ht="15" x14ac:dyDescent="0.25">
      <c r="A1661" s="251" t="s">
        <v>316</v>
      </c>
      <c r="B1661" s="329"/>
      <c r="C1661" s="329"/>
      <c r="D1661" s="334"/>
      <c r="E1661" s="334"/>
      <c r="F1661" s="337"/>
      <c r="G1661" s="2"/>
      <c r="H1661" s="2"/>
    </row>
    <row r="1662" spans="1:8" ht="15" x14ac:dyDescent="0.25">
      <c r="A1662" s="251" t="s">
        <v>317</v>
      </c>
      <c r="B1662" s="329"/>
      <c r="C1662" s="329"/>
      <c r="D1662" s="334"/>
      <c r="E1662" s="334"/>
      <c r="F1662" s="337"/>
      <c r="G1662" s="2"/>
      <c r="H1662" s="2"/>
    </row>
    <row r="1663" spans="1:8" ht="15" x14ac:dyDescent="0.25">
      <c r="A1663" s="251" t="s">
        <v>318</v>
      </c>
      <c r="B1663" s="329"/>
      <c r="C1663" s="329"/>
      <c r="D1663" s="334"/>
      <c r="E1663" s="334"/>
      <c r="F1663" s="337"/>
      <c r="G1663" s="2"/>
      <c r="H1663" s="2"/>
    </row>
    <row r="1664" spans="1:8" ht="15" x14ac:dyDescent="0.25">
      <c r="A1664" s="251" t="s">
        <v>319</v>
      </c>
      <c r="B1664" s="329"/>
      <c r="C1664" s="329"/>
      <c r="D1664" s="334"/>
      <c r="E1664" s="334"/>
      <c r="F1664" s="337"/>
      <c r="G1664" s="2"/>
      <c r="H1664" s="2"/>
    </row>
    <row r="1665" spans="1:8" ht="15" x14ac:dyDescent="0.25">
      <c r="A1665" s="251" t="s">
        <v>320</v>
      </c>
      <c r="B1665" s="329"/>
      <c r="C1665" s="329"/>
      <c r="D1665" s="334"/>
      <c r="E1665" s="334"/>
      <c r="F1665" s="337"/>
      <c r="G1665" s="2"/>
      <c r="H1665" s="2"/>
    </row>
    <row r="1666" spans="1:8" ht="15" x14ac:dyDescent="0.25">
      <c r="A1666" s="251" t="s">
        <v>321</v>
      </c>
      <c r="B1666" s="329"/>
      <c r="C1666" s="329"/>
      <c r="D1666" s="334"/>
      <c r="E1666" s="334"/>
      <c r="F1666" s="337"/>
      <c r="G1666" s="2"/>
      <c r="H1666" s="2"/>
    </row>
    <row r="1667" spans="1:8" ht="15" x14ac:dyDescent="0.25">
      <c r="A1667" s="251" t="s">
        <v>322</v>
      </c>
      <c r="B1667" s="329"/>
      <c r="C1667" s="329"/>
      <c r="D1667" s="334"/>
      <c r="E1667" s="334"/>
      <c r="F1667" s="337"/>
      <c r="G1667" s="2"/>
      <c r="H1667" s="2"/>
    </row>
    <row r="1668" spans="1:8" ht="15" x14ac:dyDescent="0.25">
      <c r="A1668" s="251" t="s">
        <v>323</v>
      </c>
      <c r="B1668" s="329"/>
      <c r="C1668" s="329"/>
      <c r="D1668" s="334"/>
      <c r="E1668" s="334"/>
      <c r="F1668" s="337"/>
      <c r="G1668" s="2"/>
      <c r="H1668" s="2"/>
    </row>
    <row r="1669" spans="1:8" ht="15" x14ac:dyDescent="0.25">
      <c r="A1669" s="251" t="s">
        <v>324</v>
      </c>
      <c r="B1669" s="329"/>
      <c r="C1669" s="329"/>
      <c r="D1669" s="334"/>
      <c r="E1669" s="334"/>
      <c r="F1669" s="337"/>
      <c r="G1669" s="2"/>
      <c r="H1669" s="2"/>
    </row>
    <row r="1670" spans="1:8" ht="15" x14ac:dyDescent="0.25">
      <c r="A1670" s="252" t="s">
        <v>325</v>
      </c>
      <c r="B1670" s="330"/>
      <c r="C1670" s="330"/>
      <c r="D1670" s="335"/>
      <c r="E1670" s="335"/>
      <c r="F1670" s="338"/>
      <c r="G1670" s="2"/>
      <c r="H1670" s="2"/>
    </row>
    <row r="1671" spans="1:8" ht="15" x14ac:dyDescent="0.25">
      <c r="A1671" s="250" t="s">
        <v>326</v>
      </c>
      <c r="B1671" s="328">
        <v>218</v>
      </c>
      <c r="C1671" s="328" t="s">
        <v>655</v>
      </c>
      <c r="D1671" s="333">
        <v>48460100</v>
      </c>
      <c r="E1671" s="333">
        <v>4045533.3598927613</v>
      </c>
      <c r="F1671" s="336">
        <v>920091.49372742104</v>
      </c>
      <c r="G1671" s="2"/>
      <c r="H1671" s="2"/>
    </row>
    <row r="1672" spans="1:8" ht="15" x14ac:dyDescent="0.25">
      <c r="A1672" s="251" t="s">
        <v>327</v>
      </c>
      <c r="B1672" s="329"/>
      <c r="C1672" s="329"/>
      <c r="D1672" s="334"/>
      <c r="E1672" s="334"/>
      <c r="F1672" s="337"/>
      <c r="G1672" s="2"/>
      <c r="H1672" s="2"/>
    </row>
    <row r="1673" spans="1:8" ht="15" x14ac:dyDescent="0.25">
      <c r="A1673" s="251" t="s">
        <v>328</v>
      </c>
      <c r="B1673" s="329"/>
      <c r="C1673" s="329"/>
      <c r="D1673" s="334"/>
      <c r="E1673" s="334"/>
      <c r="F1673" s="337"/>
      <c r="G1673" s="2"/>
      <c r="H1673" s="2"/>
    </row>
    <row r="1674" spans="1:8" ht="15" x14ac:dyDescent="0.25">
      <c r="A1674" s="251" t="s">
        <v>329</v>
      </c>
      <c r="B1674" s="329"/>
      <c r="C1674" s="329"/>
      <c r="D1674" s="334"/>
      <c r="E1674" s="334"/>
      <c r="F1674" s="337"/>
      <c r="G1674" s="2"/>
      <c r="H1674" s="2"/>
    </row>
    <row r="1675" spans="1:8" ht="15" x14ac:dyDescent="0.25">
      <c r="A1675" s="251" t="s">
        <v>330</v>
      </c>
      <c r="B1675" s="329"/>
      <c r="C1675" s="329"/>
      <c r="D1675" s="334"/>
      <c r="E1675" s="334"/>
      <c r="F1675" s="337"/>
      <c r="G1675" s="2"/>
      <c r="H1675" s="2"/>
    </row>
    <row r="1676" spans="1:8" ht="15" x14ac:dyDescent="0.25">
      <c r="A1676" s="251" t="s">
        <v>331</v>
      </c>
      <c r="B1676" s="329"/>
      <c r="C1676" s="329"/>
      <c r="D1676" s="334"/>
      <c r="E1676" s="334"/>
      <c r="F1676" s="337"/>
      <c r="G1676" s="2"/>
      <c r="H1676" s="2"/>
    </row>
    <row r="1677" spans="1:8" ht="15" x14ac:dyDescent="0.25">
      <c r="A1677" s="251" t="s">
        <v>332</v>
      </c>
      <c r="B1677" s="329"/>
      <c r="C1677" s="329"/>
      <c r="D1677" s="334"/>
      <c r="E1677" s="334"/>
      <c r="F1677" s="337"/>
      <c r="G1677" s="2"/>
      <c r="H1677" s="2"/>
    </row>
    <row r="1678" spans="1:8" ht="15" x14ac:dyDescent="0.25">
      <c r="A1678" s="251" t="s">
        <v>333</v>
      </c>
      <c r="B1678" s="329"/>
      <c r="C1678" s="329"/>
      <c r="D1678" s="334"/>
      <c r="E1678" s="334"/>
      <c r="F1678" s="337"/>
      <c r="G1678" s="2"/>
      <c r="H1678" s="2"/>
    </row>
    <row r="1679" spans="1:8" ht="15" x14ac:dyDescent="0.25">
      <c r="A1679" s="251" t="s">
        <v>334</v>
      </c>
      <c r="B1679" s="329"/>
      <c r="C1679" s="329"/>
      <c r="D1679" s="334"/>
      <c r="E1679" s="334"/>
      <c r="F1679" s="337"/>
      <c r="G1679" s="2"/>
      <c r="H1679" s="2"/>
    </row>
    <row r="1680" spans="1:8" ht="15" x14ac:dyDescent="0.25">
      <c r="A1680" s="251" t="s">
        <v>335</v>
      </c>
      <c r="B1680" s="329"/>
      <c r="C1680" s="329"/>
      <c r="D1680" s="334"/>
      <c r="E1680" s="334"/>
      <c r="F1680" s="337"/>
      <c r="G1680" s="2"/>
      <c r="H1680" s="2"/>
    </row>
    <row r="1681" spans="1:8" ht="15" x14ac:dyDescent="0.25">
      <c r="A1681" s="251" t="s">
        <v>336</v>
      </c>
      <c r="B1681" s="329"/>
      <c r="C1681" s="329"/>
      <c r="D1681" s="334"/>
      <c r="E1681" s="334"/>
      <c r="F1681" s="337"/>
      <c r="G1681" s="2"/>
      <c r="H1681" s="2"/>
    </row>
    <row r="1682" spans="1:8" ht="15" x14ac:dyDescent="0.25">
      <c r="A1682" s="251" t="s">
        <v>337</v>
      </c>
      <c r="B1682" s="329"/>
      <c r="C1682" s="329"/>
      <c r="D1682" s="334"/>
      <c r="E1682" s="334"/>
      <c r="F1682" s="337"/>
      <c r="G1682" s="2"/>
      <c r="H1682" s="2"/>
    </row>
    <row r="1683" spans="1:8" ht="15" x14ac:dyDescent="0.25">
      <c r="A1683" s="251" t="s">
        <v>338</v>
      </c>
      <c r="B1683" s="329"/>
      <c r="C1683" s="329"/>
      <c r="D1683" s="334"/>
      <c r="E1683" s="334"/>
      <c r="F1683" s="337"/>
      <c r="G1683" s="2"/>
      <c r="H1683" s="2"/>
    </row>
    <row r="1684" spans="1:8" ht="15" x14ac:dyDescent="0.25">
      <c r="A1684" s="251" t="s">
        <v>339</v>
      </c>
      <c r="B1684" s="329"/>
      <c r="C1684" s="329"/>
      <c r="D1684" s="334"/>
      <c r="E1684" s="334"/>
      <c r="F1684" s="337"/>
      <c r="G1684" s="2"/>
      <c r="H1684" s="2"/>
    </row>
    <row r="1685" spans="1:8" ht="15" x14ac:dyDescent="0.25">
      <c r="A1685" s="251" t="s">
        <v>340</v>
      </c>
      <c r="B1685" s="329"/>
      <c r="C1685" s="329"/>
      <c r="D1685" s="334"/>
      <c r="E1685" s="334"/>
      <c r="F1685" s="337"/>
      <c r="G1685" s="2"/>
      <c r="H1685" s="2"/>
    </row>
    <row r="1686" spans="1:8" ht="15" x14ac:dyDescent="0.25">
      <c r="A1686" s="251" t="s">
        <v>341</v>
      </c>
      <c r="B1686" s="329"/>
      <c r="C1686" s="329"/>
      <c r="D1686" s="334"/>
      <c r="E1686" s="334"/>
      <c r="F1686" s="337"/>
      <c r="G1686" s="2"/>
      <c r="H1686" s="2"/>
    </row>
    <row r="1687" spans="1:8" ht="15" x14ac:dyDescent="0.25">
      <c r="A1687" s="251" t="s">
        <v>342</v>
      </c>
      <c r="B1687" s="329"/>
      <c r="C1687" s="329"/>
      <c r="D1687" s="334"/>
      <c r="E1687" s="334"/>
      <c r="F1687" s="337"/>
      <c r="G1687" s="2"/>
      <c r="H1687" s="2"/>
    </row>
    <row r="1688" spans="1:8" ht="15" x14ac:dyDescent="0.25">
      <c r="A1688" s="251" t="s">
        <v>343</v>
      </c>
      <c r="B1688" s="329"/>
      <c r="C1688" s="329"/>
      <c r="D1688" s="334"/>
      <c r="E1688" s="334"/>
      <c r="F1688" s="337"/>
      <c r="G1688" s="2"/>
      <c r="H1688" s="2"/>
    </row>
    <row r="1689" spans="1:8" ht="15" x14ac:dyDescent="0.25">
      <c r="A1689" s="251" t="s">
        <v>344</v>
      </c>
      <c r="B1689" s="329"/>
      <c r="C1689" s="329"/>
      <c r="D1689" s="334"/>
      <c r="E1689" s="334"/>
      <c r="F1689" s="337"/>
      <c r="G1689" s="2"/>
      <c r="H1689" s="2"/>
    </row>
    <row r="1690" spans="1:8" ht="15" x14ac:dyDescent="0.25">
      <c r="A1690" s="251" t="s">
        <v>345</v>
      </c>
      <c r="B1690" s="329"/>
      <c r="C1690" s="329"/>
      <c r="D1690" s="334"/>
      <c r="E1690" s="334"/>
      <c r="F1690" s="337"/>
      <c r="G1690" s="2"/>
      <c r="H1690" s="2"/>
    </row>
    <row r="1691" spans="1:8" ht="15" x14ac:dyDescent="0.25">
      <c r="A1691" s="251" t="s">
        <v>346</v>
      </c>
      <c r="B1691" s="329"/>
      <c r="C1691" s="329"/>
      <c r="D1691" s="334"/>
      <c r="E1691" s="334"/>
      <c r="F1691" s="337"/>
      <c r="G1691" s="2"/>
      <c r="H1691" s="2"/>
    </row>
    <row r="1692" spans="1:8" ht="15" x14ac:dyDescent="0.25">
      <c r="A1692" s="251" t="s">
        <v>347</v>
      </c>
      <c r="B1692" s="329"/>
      <c r="C1692" s="329"/>
      <c r="D1692" s="334"/>
      <c r="E1692" s="334"/>
      <c r="F1692" s="337"/>
      <c r="G1692" s="2"/>
      <c r="H1692" s="2"/>
    </row>
    <row r="1693" spans="1:8" ht="15" x14ac:dyDescent="0.25">
      <c r="A1693" s="252" t="s">
        <v>348</v>
      </c>
      <c r="B1693" s="330"/>
      <c r="C1693" s="330"/>
      <c r="D1693" s="335"/>
      <c r="E1693" s="335"/>
      <c r="F1693" s="338"/>
      <c r="G1693" s="2"/>
      <c r="H1693" s="2"/>
    </row>
    <row r="1694" spans="1:8" ht="15" x14ac:dyDescent="0.25">
      <c r="A1694" s="250" t="s">
        <v>349</v>
      </c>
      <c r="B1694" s="328">
        <v>218</v>
      </c>
      <c r="C1694" s="328" t="s">
        <v>655</v>
      </c>
      <c r="D1694" s="333">
        <v>6768961</v>
      </c>
      <c r="E1694" s="333">
        <v>121163.11038961037</v>
      </c>
      <c r="F1694" s="336">
        <v>56882.207792207788</v>
      </c>
      <c r="G1694" s="2"/>
      <c r="H1694" s="2"/>
    </row>
    <row r="1695" spans="1:8" ht="15" x14ac:dyDescent="0.25">
      <c r="A1695" s="252" t="s">
        <v>350</v>
      </c>
      <c r="B1695" s="330"/>
      <c r="C1695" s="330"/>
      <c r="D1695" s="335"/>
      <c r="E1695" s="335"/>
      <c r="F1695" s="338"/>
      <c r="G1695" s="2"/>
      <c r="H1695" s="2"/>
    </row>
    <row r="1696" spans="1:8" ht="15" x14ac:dyDescent="0.25">
      <c r="A1696" s="250" t="s">
        <v>351</v>
      </c>
      <c r="B1696" s="328">
        <v>218</v>
      </c>
      <c r="C1696" s="328" t="s">
        <v>655</v>
      </c>
      <c r="D1696" s="333">
        <v>6630581</v>
      </c>
      <c r="E1696" s="333">
        <v>126411.41978609626</v>
      </c>
      <c r="F1696" s="336">
        <v>56554.607486631015</v>
      </c>
      <c r="G1696" s="2"/>
      <c r="H1696" s="2"/>
    </row>
    <row r="1697" spans="1:8" ht="15" x14ac:dyDescent="0.25">
      <c r="A1697" s="252" t="s">
        <v>352</v>
      </c>
      <c r="B1697" s="330"/>
      <c r="C1697" s="330"/>
      <c r="D1697" s="335"/>
      <c r="E1697" s="335"/>
      <c r="F1697" s="338"/>
      <c r="G1697" s="2"/>
      <c r="H1697" s="2"/>
    </row>
    <row r="1698" spans="1:8" ht="15" x14ac:dyDescent="0.25">
      <c r="A1698" s="250" t="s">
        <v>353</v>
      </c>
      <c r="B1698" s="328">
        <v>218</v>
      </c>
      <c r="C1698" s="328" t="s">
        <v>655</v>
      </c>
      <c r="D1698" s="333">
        <v>52361107</v>
      </c>
      <c r="E1698" s="333">
        <v>1582440.0297043012</v>
      </c>
      <c r="F1698" s="336">
        <v>573110.99220430106</v>
      </c>
      <c r="G1698" s="2"/>
      <c r="H1698" s="2"/>
    </row>
    <row r="1699" spans="1:8" ht="15" x14ac:dyDescent="0.25">
      <c r="A1699" s="251" t="s">
        <v>354</v>
      </c>
      <c r="B1699" s="329"/>
      <c r="C1699" s="329"/>
      <c r="D1699" s="334"/>
      <c r="E1699" s="334"/>
      <c r="F1699" s="337"/>
      <c r="G1699" s="2"/>
      <c r="H1699" s="2"/>
    </row>
    <row r="1700" spans="1:8" ht="15" x14ac:dyDescent="0.25">
      <c r="A1700" s="251" t="s">
        <v>355</v>
      </c>
      <c r="B1700" s="329"/>
      <c r="C1700" s="329"/>
      <c r="D1700" s="334"/>
      <c r="E1700" s="334"/>
      <c r="F1700" s="337"/>
      <c r="G1700" s="2"/>
      <c r="H1700" s="2"/>
    </row>
    <row r="1701" spans="1:8" ht="15" x14ac:dyDescent="0.25">
      <c r="A1701" s="251" t="s">
        <v>356</v>
      </c>
      <c r="B1701" s="329"/>
      <c r="C1701" s="329"/>
      <c r="D1701" s="334"/>
      <c r="E1701" s="334"/>
      <c r="F1701" s="337"/>
      <c r="G1701" s="2"/>
      <c r="H1701" s="2"/>
    </row>
    <row r="1702" spans="1:8" ht="15" x14ac:dyDescent="0.25">
      <c r="A1702" s="251" t="s">
        <v>357</v>
      </c>
      <c r="B1702" s="329"/>
      <c r="C1702" s="329"/>
      <c r="D1702" s="334"/>
      <c r="E1702" s="334"/>
      <c r="F1702" s="337"/>
      <c r="G1702" s="2"/>
      <c r="H1702" s="2"/>
    </row>
    <row r="1703" spans="1:8" ht="15" x14ac:dyDescent="0.25">
      <c r="A1703" s="251" t="s">
        <v>358</v>
      </c>
      <c r="B1703" s="329"/>
      <c r="C1703" s="329"/>
      <c r="D1703" s="334"/>
      <c r="E1703" s="334"/>
      <c r="F1703" s="337"/>
      <c r="G1703" s="2"/>
      <c r="H1703" s="2"/>
    </row>
    <row r="1704" spans="1:8" ht="15" x14ac:dyDescent="0.25">
      <c r="A1704" s="251" t="s">
        <v>359</v>
      </c>
      <c r="B1704" s="329"/>
      <c r="C1704" s="329"/>
      <c r="D1704" s="334"/>
      <c r="E1704" s="334"/>
      <c r="F1704" s="337"/>
      <c r="G1704" s="2"/>
      <c r="H1704" s="2"/>
    </row>
    <row r="1705" spans="1:8" ht="15" x14ac:dyDescent="0.25">
      <c r="A1705" s="251" t="s">
        <v>360</v>
      </c>
      <c r="B1705" s="329"/>
      <c r="C1705" s="329"/>
      <c r="D1705" s="334"/>
      <c r="E1705" s="334"/>
      <c r="F1705" s="337"/>
      <c r="G1705" s="2"/>
      <c r="H1705" s="2"/>
    </row>
    <row r="1706" spans="1:8" ht="15" x14ac:dyDescent="0.25">
      <c r="A1706" s="251" t="s">
        <v>361</v>
      </c>
      <c r="B1706" s="329"/>
      <c r="C1706" s="329"/>
      <c r="D1706" s="334"/>
      <c r="E1706" s="334"/>
      <c r="F1706" s="337"/>
      <c r="G1706" s="2"/>
      <c r="H1706" s="2"/>
    </row>
    <row r="1707" spans="1:8" ht="15" x14ac:dyDescent="0.25">
      <c r="A1707" s="251" t="s">
        <v>362</v>
      </c>
      <c r="B1707" s="329"/>
      <c r="C1707" s="329"/>
      <c r="D1707" s="334"/>
      <c r="E1707" s="334"/>
      <c r="F1707" s="337"/>
      <c r="G1707" s="2"/>
      <c r="H1707" s="2"/>
    </row>
    <row r="1708" spans="1:8" ht="15" x14ac:dyDescent="0.25">
      <c r="A1708" s="251" t="s">
        <v>363</v>
      </c>
      <c r="B1708" s="329"/>
      <c r="C1708" s="329"/>
      <c r="D1708" s="334"/>
      <c r="E1708" s="334"/>
      <c r="F1708" s="337"/>
      <c r="G1708" s="2"/>
      <c r="H1708" s="2"/>
    </row>
    <row r="1709" spans="1:8" ht="15" x14ac:dyDescent="0.25">
      <c r="A1709" s="251" t="s">
        <v>364</v>
      </c>
      <c r="B1709" s="329"/>
      <c r="C1709" s="329"/>
      <c r="D1709" s="334"/>
      <c r="E1709" s="334"/>
      <c r="F1709" s="337"/>
      <c r="G1709" s="2"/>
      <c r="H1709" s="2"/>
    </row>
    <row r="1710" spans="1:8" ht="15" x14ac:dyDescent="0.25">
      <c r="A1710" s="251" t="s">
        <v>365</v>
      </c>
      <c r="B1710" s="329"/>
      <c r="C1710" s="329"/>
      <c r="D1710" s="334"/>
      <c r="E1710" s="334"/>
      <c r="F1710" s="337"/>
      <c r="G1710" s="2"/>
      <c r="H1710" s="2"/>
    </row>
    <row r="1711" spans="1:8" ht="15" x14ac:dyDescent="0.25">
      <c r="A1711" s="251" t="s">
        <v>366</v>
      </c>
      <c r="B1711" s="329"/>
      <c r="C1711" s="329"/>
      <c r="D1711" s="334"/>
      <c r="E1711" s="334"/>
      <c r="F1711" s="337"/>
      <c r="G1711" s="2"/>
      <c r="H1711" s="2"/>
    </row>
    <row r="1712" spans="1:8" ht="15" x14ac:dyDescent="0.25">
      <c r="A1712" s="251" t="s">
        <v>367</v>
      </c>
      <c r="B1712" s="329"/>
      <c r="C1712" s="329"/>
      <c r="D1712" s="334"/>
      <c r="E1712" s="334"/>
      <c r="F1712" s="337"/>
      <c r="G1712" s="2"/>
      <c r="H1712" s="2"/>
    </row>
    <row r="1713" spans="1:8" ht="15" x14ac:dyDescent="0.25">
      <c r="A1713" s="251" t="s">
        <v>368</v>
      </c>
      <c r="B1713" s="329"/>
      <c r="C1713" s="329"/>
      <c r="D1713" s="334"/>
      <c r="E1713" s="334"/>
      <c r="F1713" s="337"/>
      <c r="G1713" s="2"/>
      <c r="H1713" s="2"/>
    </row>
    <row r="1714" spans="1:8" ht="15" x14ac:dyDescent="0.25">
      <c r="A1714" s="251" t="s">
        <v>369</v>
      </c>
      <c r="B1714" s="329"/>
      <c r="C1714" s="329"/>
      <c r="D1714" s="334"/>
      <c r="E1714" s="334"/>
      <c r="F1714" s="337"/>
      <c r="G1714" s="2"/>
      <c r="H1714" s="2"/>
    </row>
    <row r="1715" spans="1:8" ht="15" x14ac:dyDescent="0.25">
      <c r="A1715" s="251" t="s">
        <v>370</v>
      </c>
      <c r="B1715" s="329"/>
      <c r="C1715" s="329"/>
      <c r="D1715" s="334"/>
      <c r="E1715" s="334"/>
      <c r="F1715" s="337"/>
      <c r="G1715" s="2"/>
      <c r="H1715" s="2"/>
    </row>
    <row r="1716" spans="1:8" ht="15" x14ac:dyDescent="0.25">
      <c r="A1716" s="251" t="s">
        <v>371</v>
      </c>
      <c r="B1716" s="329"/>
      <c r="C1716" s="329"/>
      <c r="D1716" s="334"/>
      <c r="E1716" s="334"/>
      <c r="F1716" s="337"/>
      <c r="G1716" s="2"/>
      <c r="H1716" s="2"/>
    </row>
    <row r="1717" spans="1:8" ht="15" x14ac:dyDescent="0.25">
      <c r="A1717" s="251" t="s">
        <v>372</v>
      </c>
      <c r="B1717" s="329"/>
      <c r="C1717" s="329"/>
      <c r="D1717" s="334"/>
      <c r="E1717" s="334"/>
      <c r="F1717" s="337"/>
      <c r="G1717" s="2"/>
      <c r="H1717" s="2"/>
    </row>
    <row r="1718" spans="1:8" ht="15" x14ac:dyDescent="0.25">
      <c r="A1718" s="252" t="s">
        <v>373</v>
      </c>
      <c r="B1718" s="330"/>
      <c r="C1718" s="330"/>
      <c r="D1718" s="335"/>
      <c r="E1718" s="335"/>
      <c r="F1718" s="338"/>
      <c r="G1718" s="2"/>
      <c r="H1718" s="2"/>
    </row>
    <row r="1719" spans="1:8" ht="15" x14ac:dyDescent="0.25">
      <c r="A1719" s="250" t="s">
        <v>374</v>
      </c>
      <c r="B1719" s="328">
        <v>218</v>
      </c>
      <c r="C1719" s="328" t="s">
        <v>655</v>
      </c>
      <c r="D1719" s="333">
        <v>6138735</v>
      </c>
      <c r="E1719" s="333">
        <v>195358.95262096776</v>
      </c>
      <c r="F1719" s="336">
        <v>50777.080645161288</v>
      </c>
      <c r="G1719" s="2"/>
      <c r="H1719" s="2"/>
    </row>
    <row r="1720" spans="1:8" ht="15" x14ac:dyDescent="0.25">
      <c r="A1720" s="252" t="s">
        <v>375</v>
      </c>
      <c r="B1720" s="330"/>
      <c r="C1720" s="330"/>
      <c r="D1720" s="335"/>
      <c r="E1720" s="335"/>
      <c r="F1720" s="338"/>
      <c r="G1720" s="2"/>
      <c r="H1720" s="2"/>
    </row>
    <row r="1721" spans="1:8" ht="15" x14ac:dyDescent="0.25">
      <c r="A1721" s="250" t="s">
        <v>376</v>
      </c>
      <c r="B1721" s="328">
        <v>218</v>
      </c>
      <c r="C1721" s="328" t="s">
        <v>655</v>
      </c>
      <c r="D1721" s="333">
        <v>6214420</v>
      </c>
      <c r="E1721" s="333">
        <v>187859.69099099099</v>
      </c>
      <c r="F1721" s="336">
        <v>48816</v>
      </c>
      <c r="G1721" s="2"/>
      <c r="H1721" s="2"/>
    </row>
    <row r="1722" spans="1:8" ht="15" x14ac:dyDescent="0.25">
      <c r="A1722" s="252" t="s">
        <v>377</v>
      </c>
      <c r="B1722" s="330"/>
      <c r="C1722" s="330"/>
      <c r="D1722" s="335"/>
      <c r="E1722" s="335"/>
      <c r="F1722" s="338"/>
      <c r="G1722" s="2"/>
      <c r="H1722" s="2"/>
    </row>
    <row r="1723" spans="1:8" ht="15" x14ac:dyDescent="0.25">
      <c r="A1723" s="250" t="s">
        <v>378</v>
      </c>
      <c r="B1723" s="328">
        <v>218</v>
      </c>
      <c r="C1723" s="328" t="s">
        <v>655</v>
      </c>
      <c r="D1723" s="333">
        <v>4889263</v>
      </c>
      <c r="E1723" s="333">
        <v>135812.86111111112</v>
      </c>
      <c r="F1723" s="336">
        <v>45691</v>
      </c>
      <c r="G1723" s="2"/>
      <c r="H1723" s="2"/>
    </row>
    <row r="1724" spans="1:8" ht="15" x14ac:dyDescent="0.25">
      <c r="A1724" s="252" t="s">
        <v>379</v>
      </c>
      <c r="B1724" s="330"/>
      <c r="C1724" s="330"/>
      <c r="D1724" s="335"/>
      <c r="E1724" s="335"/>
      <c r="F1724" s="338"/>
      <c r="G1724" s="2"/>
      <c r="H1724" s="2"/>
    </row>
    <row r="1725" spans="1:8" ht="15" x14ac:dyDescent="0.25">
      <c r="A1725" s="250" t="s">
        <v>380</v>
      </c>
      <c r="B1725" s="328">
        <v>218</v>
      </c>
      <c r="C1725" s="328" t="s">
        <v>655</v>
      </c>
      <c r="D1725" s="333">
        <v>5733318</v>
      </c>
      <c r="E1725" s="333">
        <v>176765.57102272729</v>
      </c>
      <c r="F1725" s="336">
        <v>49643.590909090912</v>
      </c>
      <c r="G1725" s="2"/>
      <c r="H1725" s="2"/>
    </row>
    <row r="1726" spans="1:8" ht="15" x14ac:dyDescent="0.25">
      <c r="A1726" s="252" t="s">
        <v>381</v>
      </c>
      <c r="B1726" s="330"/>
      <c r="C1726" s="330"/>
      <c r="D1726" s="335"/>
      <c r="E1726" s="335"/>
      <c r="F1726" s="338"/>
      <c r="G1726" s="2"/>
      <c r="H1726" s="2"/>
    </row>
    <row r="1727" spans="1:8" ht="15" x14ac:dyDescent="0.25">
      <c r="A1727" s="250" t="s">
        <v>382</v>
      </c>
      <c r="B1727" s="328">
        <v>218</v>
      </c>
      <c r="C1727" s="328" t="s">
        <v>655</v>
      </c>
      <c r="D1727" s="333">
        <v>6253851</v>
      </c>
      <c r="E1727" s="333">
        <v>181527.4705882353</v>
      </c>
      <c r="F1727" s="336">
        <v>47337.418487394956</v>
      </c>
      <c r="G1727" s="2"/>
      <c r="H1727" s="2"/>
    </row>
    <row r="1728" spans="1:8" ht="15" x14ac:dyDescent="0.25">
      <c r="A1728" s="252" t="s">
        <v>383</v>
      </c>
      <c r="B1728" s="330"/>
      <c r="C1728" s="330"/>
      <c r="D1728" s="335"/>
      <c r="E1728" s="335"/>
      <c r="F1728" s="338"/>
      <c r="G1728" s="2"/>
      <c r="H1728" s="2"/>
    </row>
    <row r="1729" spans="1:8" ht="15" x14ac:dyDescent="0.25">
      <c r="A1729" s="250" t="s">
        <v>384</v>
      </c>
      <c r="B1729" s="328">
        <v>218</v>
      </c>
      <c r="C1729" s="328" t="s">
        <v>655</v>
      </c>
      <c r="D1729" s="333">
        <v>5901679</v>
      </c>
      <c r="E1729" s="333">
        <v>196722.63333333333</v>
      </c>
      <c r="F1729" s="336">
        <v>52540.2</v>
      </c>
      <c r="G1729" s="2"/>
      <c r="H1729" s="2"/>
    </row>
    <row r="1730" spans="1:8" ht="15" x14ac:dyDescent="0.25">
      <c r="A1730" s="252" t="s">
        <v>385</v>
      </c>
      <c r="B1730" s="330"/>
      <c r="C1730" s="330"/>
      <c r="D1730" s="335"/>
      <c r="E1730" s="335"/>
      <c r="F1730" s="338"/>
      <c r="G1730" s="2"/>
      <c r="H1730" s="2"/>
    </row>
    <row r="1731" spans="1:8" ht="15" x14ac:dyDescent="0.25">
      <c r="A1731" s="250" t="s">
        <v>386</v>
      </c>
      <c r="B1731" s="328">
        <v>218</v>
      </c>
      <c r="C1731" s="328" t="s">
        <v>655</v>
      </c>
      <c r="D1731" s="333">
        <v>6411230</v>
      </c>
      <c r="E1731" s="333">
        <v>206897.51874999999</v>
      </c>
      <c r="F1731" s="336">
        <v>51156</v>
      </c>
      <c r="G1731" s="2"/>
      <c r="H1731" s="2"/>
    </row>
    <row r="1732" spans="1:8" ht="15" x14ac:dyDescent="0.25">
      <c r="A1732" s="252" t="s">
        <v>387</v>
      </c>
      <c r="B1732" s="330"/>
      <c r="C1732" s="330"/>
      <c r="D1732" s="335"/>
      <c r="E1732" s="335"/>
      <c r="F1732" s="338"/>
      <c r="G1732" s="2"/>
      <c r="H1732" s="2"/>
    </row>
    <row r="1733" spans="1:8" ht="15" x14ac:dyDescent="0.25">
      <c r="A1733" s="250" t="s">
        <v>388</v>
      </c>
      <c r="B1733" s="328">
        <v>218</v>
      </c>
      <c r="C1733" s="328" t="s">
        <v>655</v>
      </c>
      <c r="D1733" s="333">
        <v>5937969</v>
      </c>
      <c r="E1733" s="333">
        <v>197932.3</v>
      </c>
      <c r="F1733" s="336">
        <v>52525</v>
      </c>
      <c r="G1733" s="2"/>
      <c r="H1733" s="2"/>
    </row>
    <row r="1734" spans="1:8" ht="15" x14ac:dyDescent="0.25">
      <c r="A1734" s="252" t="s">
        <v>389</v>
      </c>
      <c r="B1734" s="330"/>
      <c r="C1734" s="330"/>
      <c r="D1734" s="335"/>
      <c r="E1734" s="335"/>
      <c r="F1734" s="338"/>
      <c r="G1734" s="2"/>
      <c r="H1734" s="2"/>
    </row>
    <row r="1735" spans="1:8" ht="15" x14ac:dyDescent="0.25">
      <c r="A1735" s="250" t="s">
        <v>390</v>
      </c>
      <c r="B1735" s="328">
        <v>218</v>
      </c>
      <c r="C1735" s="328" t="s">
        <v>655</v>
      </c>
      <c r="D1735" s="333">
        <v>5153558</v>
      </c>
      <c r="E1735" s="333">
        <v>166917.09375</v>
      </c>
      <c r="F1735" s="336">
        <v>51447</v>
      </c>
      <c r="G1735" s="2"/>
      <c r="H1735" s="2"/>
    </row>
    <row r="1736" spans="1:8" ht="15" x14ac:dyDescent="0.25">
      <c r="A1736" s="252" t="s">
        <v>391</v>
      </c>
      <c r="B1736" s="330"/>
      <c r="C1736" s="330"/>
      <c r="D1736" s="335"/>
      <c r="E1736" s="335"/>
      <c r="F1736" s="338"/>
      <c r="G1736" s="2"/>
      <c r="H1736" s="2"/>
    </row>
    <row r="1737" spans="1:8" ht="15" x14ac:dyDescent="0.25">
      <c r="A1737" s="253" t="s">
        <v>392</v>
      </c>
      <c r="B1737" s="243">
        <v>218</v>
      </c>
      <c r="C1737" s="243" t="s">
        <v>655</v>
      </c>
      <c r="D1737" s="247">
        <v>11512474</v>
      </c>
      <c r="E1737" s="247">
        <v>11512474</v>
      </c>
      <c r="F1737" s="255">
        <v>905940</v>
      </c>
      <c r="G1737" s="2"/>
      <c r="H1737" s="2"/>
    </row>
    <row r="1738" spans="1:8" ht="15" x14ac:dyDescent="0.25">
      <c r="A1738" s="253" t="s">
        <v>393</v>
      </c>
      <c r="B1738" s="243">
        <v>218</v>
      </c>
      <c r="C1738" s="243" t="s">
        <v>655</v>
      </c>
      <c r="D1738" s="247">
        <v>14327403</v>
      </c>
      <c r="E1738" s="247">
        <v>14327403</v>
      </c>
      <c r="F1738" s="255">
        <v>943692</v>
      </c>
      <c r="G1738" s="2"/>
      <c r="H1738" s="2"/>
    </row>
    <row r="1739" spans="1:8" ht="15" x14ac:dyDescent="0.25">
      <c r="A1739" s="253" t="s">
        <v>394</v>
      </c>
      <c r="B1739" s="243">
        <v>218</v>
      </c>
      <c r="C1739" s="243" t="s">
        <v>655</v>
      </c>
      <c r="D1739" s="247">
        <v>4083029</v>
      </c>
      <c r="E1739" s="247">
        <v>4083029</v>
      </c>
      <c r="F1739" s="255">
        <v>510624</v>
      </c>
      <c r="G1739" s="2"/>
      <c r="H1739" s="2"/>
    </row>
    <row r="1740" spans="1:8" ht="15" x14ac:dyDescent="0.25">
      <c r="A1740" s="253" t="s">
        <v>395</v>
      </c>
      <c r="B1740" s="243">
        <v>218</v>
      </c>
      <c r="C1740" s="243" t="s">
        <v>655</v>
      </c>
      <c r="D1740" s="247">
        <v>37073754</v>
      </c>
      <c r="E1740" s="247">
        <v>37073754</v>
      </c>
      <c r="F1740" s="255">
        <v>2175768</v>
      </c>
      <c r="G1740" s="2"/>
      <c r="H1740" s="2"/>
    </row>
    <row r="1741" spans="1:8" ht="15" x14ac:dyDescent="0.25">
      <c r="A1741" s="250" t="s">
        <v>396</v>
      </c>
      <c r="B1741" s="328">
        <v>218</v>
      </c>
      <c r="C1741" s="328" t="s">
        <v>655</v>
      </c>
      <c r="D1741" s="333">
        <v>12531963</v>
      </c>
      <c r="E1741" s="333">
        <v>1078176.3807829181</v>
      </c>
      <c r="F1741" s="336">
        <v>792759.92882562277</v>
      </c>
      <c r="G1741" s="2"/>
      <c r="H1741" s="2"/>
    </row>
    <row r="1742" spans="1:8" ht="15" x14ac:dyDescent="0.25">
      <c r="A1742" s="251" t="s">
        <v>397</v>
      </c>
      <c r="B1742" s="329"/>
      <c r="C1742" s="329"/>
      <c r="D1742" s="334"/>
      <c r="E1742" s="334"/>
      <c r="F1742" s="337"/>
      <c r="G1742" s="2"/>
      <c r="H1742" s="2"/>
    </row>
    <row r="1743" spans="1:8" ht="15" x14ac:dyDescent="0.25">
      <c r="A1743" s="251" t="s">
        <v>398</v>
      </c>
      <c r="B1743" s="329"/>
      <c r="C1743" s="329"/>
      <c r="D1743" s="334"/>
      <c r="E1743" s="334"/>
      <c r="F1743" s="337"/>
      <c r="G1743" s="2"/>
      <c r="H1743" s="2"/>
    </row>
    <row r="1744" spans="1:8" ht="15" x14ac:dyDescent="0.25">
      <c r="A1744" s="251" t="s">
        <v>399</v>
      </c>
      <c r="B1744" s="329"/>
      <c r="C1744" s="329"/>
      <c r="D1744" s="334"/>
      <c r="E1744" s="334"/>
      <c r="F1744" s="337"/>
      <c r="G1744" s="2"/>
      <c r="H1744" s="2"/>
    </row>
    <row r="1745" spans="1:8" ht="15" x14ac:dyDescent="0.25">
      <c r="A1745" s="251" t="s">
        <v>400</v>
      </c>
      <c r="B1745" s="329"/>
      <c r="C1745" s="329"/>
      <c r="D1745" s="334"/>
      <c r="E1745" s="334"/>
      <c r="F1745" s="337"/>
      <c r="G1745" s="2"/>
      <c r="H1745" s="2"/>
    </row>
    <row r="1746" spans="1:8" ht="15" x14ac:dyDescent="0.25">
      <c r="A1746" s="252" t="s">
        <v>658</v>
      </c>
      <c r="B1746" s="330"/>
      <c r="C1746" s="330"/>
      <c r="D1746" s="335"/>
      <c r="E1746" s="335"/>
      <c r="F1746" s="338"/>
      <c r="G1746" s="2"/>
      <c r="H1746" s="2"/>
    </row>
    <row r="1747" spans="1:8" ht="15" x14ac:dyDescent="0.25">
      <c r="A1747" s="250" t="s">
        <v>401</v>
      </c>
      <c r="B1747" s="328">
        <v>218</v>
      </c>
      <c r="C1747" s="328" t="s">
        <v>655</v>
      </c>
      <c r="D1747" s="333">
        <v>6716821</v>
      </c>
      <c r="E1747" s="333">
        <v>209600.49658536585</v>
      </c>
      <c r="F1747" s="336">
        <v>66732.49170731708</v>
      </c>
      <c r="G1747" s="2"/>
      <c r="H1747" s="2"/>
    </row>
    <row r="1748" spans="1:8" ht="15" x14ac:dyDescent="0.25">
      <c r="A1748" s="252" t="s">
        <v>402</v>
      </c>
      <c r="B1748" s="330"/>
      <c r="C1748" s="330"/>
      <c r="D1748" s="335"/>
      <c r="E1748" s="335"/>
      <c r="F1748" s="338"/>
      <c r="G1748" s="2"/>
      <c r="H1748" s="2"/>
    </row>
    <row r="1749" spans="1:8" ht="15" x14ac:dyDescent="0.25">
      <c r="A1749" s="253" t="s">
        <v>403</v>
      </c>
      <c r="B1749" s="243">
        <v>218</v>
      </c>
      <c r="C1749" s="243" t="s">
        <v>655</v>
      </c>
      <c r="D1749" s="247">
        <v>2615291</v>
      </c>
      <c r="E1749" s="247">
        <v>84364.225806451606</v>
      </c>
      <c r="F1749" s="255">
        <v>25320</v>
      </c>
      <c r="G1749" s="2"/>
      <c r="H1749" s="2"/>
    </row>
    <row r="1750" spans="1:8" ht="15" x14ac:dyDescent="0.25">
      <c r="A1750" s="253" t="s">
        <v>404</v>
      </c>
      <c r="B1750" s="243">
        <v>218</v>
      </c>
      <c r="C1750" s="243" t="s">
        <v>655</v>
      </c>
      <c r="D1750" s="247">
        <v>2572491</v>
      </c>
      <c r="E1750" s="247">
        <v>82983.580645161288</v>
      </c>
      <c r="F1750" s="255">
        <v>24849.677419354837</v>
      </c>
      <c r="G1750" s="2"/>
      <c r="H1750" s="2"/>
    </row>
    <row r="1751" spans="1:8" ht="15" x14ac:dyDescent="0.25">
      <c r="A1751" s="253" t="s">
        <v>405</v>
      </c>
      <c r="B1751" s="243">
        <v>218</v>
      </c>
      <c r="C1751" s="243" t="s">
        <v>655</v>
      </c>
      <c r="D1751" s="247">
        <v>2645403</v>
      </c>
      <c r="E1751" s="247">
        <v>88180.1</v>
      </c>
      <c r="F1751" s="255">
        <v>25632</v>
      </c>
      <c r="G1751" s="2"/>
      <c r="H1751" s="2"/>
    </row>
    <row r="1752" spans="1:8" ht="15" x14ac:dyDescent="0.25">
      <c r="A1752" s="253" t="s">
        <v>406</v>
      </c>
      <c r="B1752" s="243">
        <v>218</v>
      </c>
      <c r="C1752" s="243" t="s">
        <v>655</v>
      </c>
      <c r="D1752" s="247">
        <v>2046786</v>
      </c>
      <c r="E1752" s="247">
        <v>66025.354838709682</v>
      </c>
      <c r="F1752" s="255">
        <v>25040.903225806451</v>
      </c>
      <c r="G1752" s="2"/>
      <c r="H1752" s="2"/>
    </row>
    <row r="1753" spans="1:8" ht="15" x14ac:dyDescent="0.25">
      <c r="A1753" s="253" t="s">
        <v>407</v>
      </c>
      <c r="B1753" s="243">
        <v>218</v>
      </c>
      <c r="C1753" s="243" t="s">
        <v>655</v>
      </c>
      <c r="D1753" s="247">
        <v>2469352</v>
      </c>
      <c r="E1753" s="247">
        <v>79656.516129032258</v>
      </c>
      <c r="F1753" s="255">
        <v>25057.16129032258</v>
      </c>
      <c r="G1753" s="2"/>
      <c r="H1753" s="2"/>
    </row>
    <row r="1754" spans="1:8" ht="15" x14ac:dyDescent="0.25">
      <c r="A1754" s="253" t="s">
        <v>408</v>
      </c>
      <c r="B1754" s="243">
        <v>218</v>
      </c>
      <c r="C1754" s="243" t="s">
        <v>655</v>
      </c>
      <c r="D1754" s="247">
        <v>2945479</v>
      </c>
      <c r="E1754" s="247">
        <v>86631.73529411765</v>
      </c>
      <c r="F1754" s="255">
        <v>23836.941176470587</v>
      </c>
      <c r="G1754" s="2"/>
      <c r="H1754" s="2"/>
    </row>
    <row r="1755" spans="1:8" ht="15" x14ac:dyDescent="0.25">
      <c r="A1755" s="253" t="s">
        <v>409</v>
      </c>
      <c r="B1755" s="243">
        <v>218</v>
      </c>
      <c r="C1755" s="243" t="s">
        <v>655</v>
      </c>
      <c r="D1755" s="247">
        <v>5023067</v>
      </c>
      <c r="E1755" s="247">
        <v>82345.360655737706</v>
      </c>
      <c r="F1755" s="255">
        <v>29209.180327868853</v>
      </c>
      <c r="G1755" s="2"/>
      <c r="H1755" s="2"/>
    </row>
    <row r="1756" spans="1:8" ht="15" x14ac:dyDescent="0.25">
      <c r="A1756" s="253" t="s">
        <v>410</v>
      </c>
      <c r="B1756" s="243">
        <v>218</v>
      </c>
      <c r="C1756" s="243" t="s">
        <v>655</v>
      </c>
      <c r="D1756" s="247">
        <v>4314320</v>
      </c>
      <c r="E1756" s="247">
        <v>70726.557377049176</v>
      </c>
      <c r="F1756" s="255">
        <v>29238.491803278688</v>
      </c>
      <c r="G1756" s="2"/>
      <c r="H1756" s="2"/>
    </row>
    <row r="1757" spans="1:8" ht="15" x14ac:dyDescent="0.25">
      <c r="A1757" s="253" t="s">
        <v>411</v>
      </c>
      <c r="B1757" s="243">
        <v>218</v>
      </c>
      <c r="C1757" s="243" t="s">
        <v>655</v>
      </c>
      <c r="D1757" s="247">
        <v>4685260</v>
      </c>
      <c r="E1757" s="247">
        <v>76807.540983606552</v>
      </c>
      <c r="F1757" s="255">
        <v>29209.180327868853</v>
      </c>
      <c r="G1757" s="2"/>
      <c r="H1757" s="2"/>
    </row>
    <row r="1758" spans="1:8" ht="15" x14ac:dyDescent="0.25">
      <c r="A1758" s="253" t="s">
        <v>412</v>
      </c>
      <c r="B1758" s="243">
        <v>218</v>
      </c>
      <c r="C1758" s="243" t="s">
        <v>655</v>
      </c>
      <c r="D1758" s="247">
        <v>3428125</v>
      </c>
      <c r="E1758" s="247">
        <v>57135.416666666664</v>
      </c>
      <c r="F1758" s="255">
        <v>29696</v>
      </c>
      <c r="G1758" s="2"/>
      <c r="H1758" s="2"/>
    </row>
    <row r="1759" spans="1:8" ht="15" x14ac:dyDescent="0.25">
      <c r="A1759" s="253" t="s">
        <v>413</v>
      </c>
      <c r="B1759" s="243">
        <v>218</v>
      </c>
      <c r="C1759" s="243" t="s">
        <v>655</v>
      </c>
      <c r="D1759" s="247">
        <v>2121735</v>
      </c>
      <c r="E1759" s="247">
        <v>70724.5</v>
      </c>
      <c r="F1759" s="255">
        <v>25632</v>
      </c>
      <c r="G1759" s="2"/>
      <c r="H1759" s="2"/>
    </row>
    <row r="1760" spans="1:8" ht="15" x14ac:dyDescent="0.25">
      <c r="A1760" s="253" t="s">
        <v>414</v>
      </c>
      <c r="B1760" s="243">
        <v>218</v>
      </c>
      <c r="C1760" s="243" t="s">
        <v>655</v>
      </c>
      <c r="D1760" s="247">
        <v>1838156</v>
      </c>
      <c r="E1760" s="247">
        <v>61271.866666666669</v>
      </c>
      <c r="F1760" s="255">
        <v>25632</v>
      </c>
      <c r="G1760" s="2"/>
      <c r="H1760" s="2"/>
    </row>
    <row r="1761" spans="1:8" ht="15" x14ac:dyDescent="0.25">
      <c r="A1761" s="253" t="s">
        <v>415</v>
      </c>
      <c r="B1761" s="243">
        <v>218</v>
      </c>
      <c r="C1761" s="243" t="s">
        <v>655</v>
      </c>
      <c r="D1761" s="247">
        <v>2170454</v>
      </c>
      <c r="E1761" s="247">
        <v>72348.46666666666</v>
      </c>
      <c r="F1761" s="255">
        <v>25632</v>
      </c>
      <c r="G1761" s="2"/>
      <c r="H1761" s="2"/>
    </row>
    <row r="1762" spans="1:8" ht="15" x14ac:dyDescent="0.25">
      <c r="A1762" s="253" t="s">
        <v>416</v>
      </c>
      <c r="B1762" s="243">
        <v>218</v>
      </c>
      <c r="C1762" s="243" t="s">
        <v>655</v>
      </c>
      <c r="D1762" s="247">
        <v>3509514</v>
      </c>
      <c r="E1762" s="247">
        <v>113210.12903225806</v>
      </c>
      <c r="F1762" s="255">
        <v>29632.645161290322</v>
      </c>
      <c r="G1762" s="2"/>
      <c r="H1762" s="2"/>
    </row>
    <row r="1763" spans="1:8" ht="15" x14ac:dyDescent="0.25">
      <c r="A1763" s="253" t="s">
        <v>417</v>
      </c>
      <c r="B1763" s="243">
        <v>218</v>
      </c>
      <c r="C1763" s="243" t="s">
        <v>655</v>
      </c>
      <c r="D1763" s="247">
        <v>3453228</v>
      </c>
      <c r="E1763" s="247">
        <v>107913.375</v>
      </c>
      <c r="F1763" s="255">
        <v>28711.875</v>
      </c>
      <c r="G1763" s="2"/>
      <c r="H1763" s="2"/>
    </row>
    <row r="1764" spans="1:8" ht="15" x14ac:dyDescent="0.25">
      <c r="A1764" s="253" t="s">
        <v>418</v>
      </c>
      <c r="B1764" s="243">
        <v>218</v>
      </c>
      <c r="C1764" s="243" t="s">
        <v>655</v>
      </c>
      <c r="D1764" s="247">
        <v>3165837</v>
      </c>
      <c r="E1764" s="247">
        <v>102123.77419354839</v>
      </c>
      <c r="F1764" s="255">
        <v>29659.354838709678</v>
      </c>
      <c r="G1764" s="2"/>
      <c r="H1764" s="2"/>
    </row>
    <row r="1765" spans="1:8" ht="15" x14ac:dyDescent="0.25">
      <c r="A1765" s="253" t="s">
        <v>419</v>
      </c>
      <c r="B1765" s="243">
        <v>218</v>
      </c>
      <c r="C1765" s="243" t="s">
        <v>655</v>
      </c>
      <c r="D1765" s="247">
        <v>576044</v>
      </c>
      <c r="E1765" s="247">
        <v>576044</v>
      </c>
      <c r="F1765" s="255">
        <v>467856</v>
      </c>
      <c r="G1765" s="2"/>
      <c r="H1765" s="2"/>
    </row>
    <row r="1766" spans="1:8" ht="15" x14ac:dyDescent="0.25">
      <c r="A1766" s="253" t="s">
        <v>420</v>
      </c>
      <c r="B1766" s="243">
        <v>218</v>
      </c>
      <c r="C1766" s="243" t="s">
        <v>655</v>
      </c>
      <c r="D1766" s="247">
        <v>23323806</v>
      </c>
      <c r="E1766" s="247">
        <v>23323806</v>
      </c>
      <c r="F1766" s="255">
        <v>5458176</v>
      </c>
      <c r="G1766" s="2"/>
      <c r="H1766" s="2"/>
    </row>
    <row r="1767" spans="1:8" ht="15" x14ac:dyDescent="0.25">
      <c r="A1767" s="253" t="s">
        <v>421</v>
      </c>
      <c r="B1767" s="243">
        <v>218</v>
      </c>
      <c r="C1767" s="243" t="s">
        <v>655</v>
      </c>
      <c r="D1767" s="247">
        <v>13242279</v>
      </c>
      <c r="E1767" s="247">
        <v>13242279</v>
      </c>
      <c r="F1767" s="255">
        <v>672744</v>
      </c>
      <c r="G1767" s="2"/>
      <c r="H1767" s="2"/>
    </row>
    <row r="1768" spans="1:8" ht="15" x14ac:dyDescent="0.25">
      <c r="A1768" s="253" t="s">
        <v>422</v>
      </c>
      <c r="B1768" s="243">
        <v>218</v>
      </c>
      <c r="C1768" s="243" t="s">
        <v>655</v>
      </c>
      <c r="D1768" s="247">
        <v>10750553</v>
      </c>
      <c r="E1768" s="247">
        <v>10750553</v>
      </c>
      <c r="F1768" s="255">
        <v>701892</v>
      </c>
      <c r="G1768" s="2"/>
      <c r="H1768" s="2"/>
    </row>
    <row r="1769" spans="1:8" ht="15" x14ac:dyDescent="0.25">
      <c r="A1769" s="253" t="s">
        <v>423</v>
      </c>
      <c r="B1769" s="243">
        <v>218</v>
      </c>
      <c r="C1769" s="243" t="s">
        <v>655</v>
      </c>
      <c r="D1769" s="247">
        <v>77515557</v>
      </c>
      <c r="E1769" s="247">
        <v>77515557</v>
      </c>
      <c r="F1769" s="255">
        <v>5028420</v>
      </c>
      <c r="G1769" s="2"/>
      <c r="H1769" s="2"/>
    </row>
    <row r="1770" spans="1:8" ht="15" x14ac:dyDescent="0.25">
      <c r="A1770" s="253" t="s">
        <v>424</v>
      </c>
      <c r="B1770" s="243">
        <v>218</v>
      </c>
      <c r="C1770" s="243" t="s">
        <v>655</v>
      </c>
      <c r="D1770" s="247">
        <v>36387903</v>
      </c>
      <c r="E1770" s="247">
        <v>36387903</v>
      </c>
      <c r="F1770" s="255">
        <v>5976324</v>
      </c>
      <c r="G1770" s="2"/>
      <c r="H1770" s="2"/>
    </row>
    <row r="1771" spans="1:8" ht="15" x14ac:dyDescent="0.25">
      <c r="A1771" s="253" t="s">
        <v>425</v>
      </c>
      <c r="B1771" s="243">
        <v>218</v>
      </c>
      <c r="C1771" s="243" t="s">
        <v>655</v>
      </c>
      <c r="D1771" s="247">
        <v>2055004</v>
      </c>
      <c r="E1771" s="247">
        <v>2055004</v>
      </c>
      <c r="F1771" s="255">
        <v>1151412</v>
      </c>
      <c r="G1771" s="2"/>
      <c r="H1771" s="2"/>
    </row>
    <row r="1772" spans="1:8" ht="15" x14ac:dyDescent="0.25">
      <c r="A1772" s="253" t="s">
        <v>426</v>
      </c>
      <c r="B1772" s="243">
        <v>218</v>
      </c>
      <c r="C1772" s="243" t="s">
        <v>655</v>
      </c>
      <c r="D1772" s="247">
        <v>2230325</v>
      </c>
      <c r="E1772" s="247">
        <v>1115162.5</v>
      </c>
      <c r="F1772" s="255">
        <v>333798</v>
      </c>
      <c r="G1772" s="2"/>
      <c r="H1772" s="2"/>
    </row>
    <row r="1773" spans="1:8" ht="15" x14ac:dyDescent="0.25">
      <c r="A1773" s="253" t="s">
        <v>427</v>
      </c>
      <c r="B1773" s="243">
        <v>218</v>
      </c>
      <c r="C1773" s="243" t="s">
        <v>655</v>
      </c>
      <c r="D1773" s="247">
        <v>20564666</v>
      </c>
      <c r="E1773" s="247">
        <v>20564666</v>
      </c>
      <c r="F1773" s="255">
        <v>3857052</v>
      </c>
      <c r="G1773" s="2"/>
      <c r="H1773" s="2"/>
    </row>
    <row r="1774" spans="1:8" ht="15" x14ac:dyDescent="0.25">
      <c r="A1774" s="253" t="s">
        <v>428</v>
      </c>
      <c r="B1774" s="243">
        <v>218</v>
      </c>
      <c r="C1774" s="243" t="s">
        <v>655</v>
      </c>
      <c r="D1774" s="247">
        <v>7786095</v>
      </c>
      <c r="E1774" s="247">
        <v>75593.155339805831</v>
      </c>
      <c r="F1774" s="255">
        <v>18332.271844660194</v>
      </c>
      <c r="G1774" s="2"/>
      <c r="H1774" s="2"/>
    </row>
    <row r="1775" spans="1:8" ht="15" x14ac:dyDescent="0.25">
      <c r="A1775" s="250" t="s">
        <v>429</v>
      </c>
      <c r="B1775" s="328">
        <v>218</v>
      </c>
      <c r="C1775" s="328" t="s">
        <v>655</v>
      </c>
      <c r="D1775" s="333">
        <v>29339129</v>
      </c>
      <c r="E1775" s="333">
        <v>3011651.2125920998</v>
      </c>
      <c r="F1775" s="336">
        <v>991755.7401124282</v>
      </c>
      <c r="G1775" s="2"/>
      <c r="H1775" s="2"/>
    </row>
    <row r="1776" spans="1:8" ht="15" x14ac:dyDescent="0.25">
      <c r="A1776" s="251" t="s">
        <v>430</v>
      </c>
      <c r="B1776" s="329"/>
      <c r="C1776" s="329"/>
      <c r="D1776" s="334"/>
      <c r="E1776" s="334"/>
      <c r="F1776" s="337"/>
      <c r="G1776" s="2"/>
      <c r="H1776" s="2"/>
    </row>
    <row r="1777" spans="1:8" ht="15" x14ac:dyDescent="0.25">
      <c r="A1777" s="251" t="s">
        <v>431</v>
      </c>
      <c r="B1777" s="329"/>
      <c r="C1777" s="329"/>
      <c r="D1777" s="334"/>
      <c r="E1777" s="334"/>
      <c r="F1777" s="337"/>
      <c r="G1777" s="2"/>
      <c r="H1777" s="2"/>
    </row>
    <row r="1778" spans="1:8" ht="15" x14ac:dyDescent="0.25">
      <c r="A1778" s="251" t="s">
        <v>432</v>
      </c>
      <c r="B1778" s="329"/>
      <c r="C1778" s="329"/>
      <c r="D1778" s="334"/>
      <c r="E1778" s="334"/>
      <c r="F1778" s="337"/>
      <c r="G1778" s="2"/>
      <c r="H1778" s="2"/>
    </row>
    <row r="1779" spans="1:8" ht="15" x14ac:dyDescent="0.25">
      <c r="A1779" s="251" t="s">
        <v>433</v>
      </c>
      <c r="B1779" s="329"/>
      <c r="C1779" s="329"/>
      <c r="D1779" s="334"/>
      <c r="E1779" s="334"/>
      <c r="F1779" s="337"/>
      <c r="G1779" s="2"/>
      <c r="H1779" s="2"/>
    </row>
    <row r="1780" spans="1:8" ht="15" x14ac:dyDescent="0.25">
      <c r="A1780" s="251" t="s">
        <v>434</v>
      </c>
      <c r="B1780" s="329"/>
      <c r="C1780" s="329"/>
      <c r="D1780" s="334"/>
      <c r="E1780" s="334"/>
      <c r="F1780" s="337"/>
      <c r="G1780" s="2"/>
      <c r="H1780" s="2"/>
    </row>
    <row r="1781" spans="1:8" ht="15" x14ac:dyDescent="0.25">
      <c r="A1781" s="251" t="s">
        <v>435</v>
      </c>
      <c r="B1781" s="329"/>
      <c r="C1781" s="329"/>
      <c r="D1781" s="334"/>
      <c r="E1781" s="334"/>
      <c r="F1781" s="337"/>
      <c r="G1781" s="2"/>
      <c r="H1781" s="2"/>
    </row>
    <row r="1782" spans="1:8" ht="15" x14ac:dyDescent="0.25">
      <c r="A1782" s="251" t="s">
        <v>436</v>
      </c>
      <c r="B1782" s="329"/>
      <c r="C1782" s="329"/>
      <c r="D1782" s="334"/>
      <c r="E1782" s="334"/>
      <c r="F1782" s="337"/>
      <c r="G1782" s="2"/>
      <c r="H1782" s="2"/>
    </row>
    <row r="1783" spans="1:8" ht="15" x14ac:dyDescent="0.25">
      <c r="A1783" s="251" t="s">
        <v>437</v>
      </c>
      <c r="B1783" s="329"/>
      <c r="C1783" s="329"/>
      <c r="D1783" s="334"/>
      <c r="E1783" s="334"/>
      <c r="F1783" s="337"/>
      <c r="G1783" s="2"/>
      <c r="H1783" s="2"/>
    </row>
    <row r="1784" spans="1:8" ht="15" x14ac:dyDescent="0.25">
      <c r="A1784" s="251" t="s">
        <v>438</v>
      </c>
      <c r="B1784" s="329"/>
      <c r="C1784" s="329"/>
      <c r="D1784" s="334"/>
      <c r="E1784" s="334"/>
      <c r="F1784" s="337"/>
      <c r="G1784" s="2"/>
      <c r="H1784" s="2"/>
    </row>
    <row r="1785" spans="1:8" ht="15" x14ac:dyDescent="0.25">
      <c r="A1785" s="251" t="s">
        <v>439</v>
      </c>
      <c r="B1785" s="329"/>
      <c r="C1785" s="329"/>
      <c r="D1785" s="334"/>
      <c r="E1785" s="334"/>
      <c r="F1785" s="337"/>
      <c r="G1785" s="2"/>
      <c r="H1785" s="2"/>
    </row>
    <row r="1786" spans="1:8" ht="15" x14ac:dyDescent="0.25">
      <c r="A1786" s="251" t="s">
        <v>440</v>
      </c>
      <c r="B1786" s="329"/>
      <c r="C1786" s="329"/>
      <c r="D1786" s="334"/>
      <c r="E1786" s="334"/>
      <c r="F1786" s="337"/>
      <c r="G1786" s="2"/>
      <c r="H1786" s="2"/>
    </row>
    <row r="1787" spans="1:8" ht="15" x14ac:dyDescent="0.25">
      <c r="A1787" s="251" t="s">
        <v>441</v>
      </c>
      <c r="B1787" s="329"/>
      <c r="C1787" s="329"/>
      <c r="D1787" s="334"/>
      <c r="E1787" s="334"/>
      <c r="F1787" s="337"/>
      <c r="G1787" s="2"/>
      <c r="H1787" s="2"/>
    </row>
    <row r="1788" spans="1:8" ht="15" x14ac:dyDescent="0.25">
      <c r="A1788" s="251" t="s">
        <v>442</v>
      </c>
      <c r="B1788" s="329"/>
      <c r="C1788" s="329"/>
      <c r="D1788" s="334"/>
      <c r="E1788" s="334"/>
      <c r="F1788" s="337"/>
      <c r="G1788" s="2"/>
      <c r="H1788" s="2"/>
    </row>
    <row r="1789" spans="1:8" ht="15" x14ac:dyDescent="0.25">
      <c r="A1789" s="251" t="s">
        <v>443</v>
      </c>
      <c r="B1789" s="329"/>
      <c r="C1789" s="329"/>
      <c r="D1789" s="334"/>
      <c r="E1789" s="334"/>
      <c r="F1789" s="337"/>
      <c r="G1789" s="2"/>
      <c r="H1789" s="2"/>
    </row>
    <row r="1790" spans="1:8" ht="15" x14ac:dyDescent="0.25">
      <c r="A1790" s="251" t="s">
        <v>444</v>
      </c>
      <c r="B1790" s="329"/>
      <c r="C1790" s="329"/>
      <c r="D1790" s="334"/>
      <c r="E1790" s="334"/>
      <c r="F1790" s="337"/>
      <c r="G1790" s="2"/>
      <c r="H1790" s="2"/>
    </row>
    <row r="1791" spans="1:8" ht="15" x14ac:dyDescent="0.25">
      <c r="A1791" s="251" t="s">
        <v>445</v>
      </c>
      <c r="B1791" s="329"/>
      <c r="C1791" s="329"/>
      <c r="D1791" s="334"/>
      <c r="E1791" s="334"/>
      <c r="F1791" s="337"/>
      <c r="G1791" s="2"/>
      <c r="H1791" s="2"/>
    </row>
    <row r="1792" spans="1:8" ht="15" x14ac:dyDescent="0.25">
      <c r="A1792" s="252" t="s">
        <v>446</v>
      </c>
      <c r="B1792" s="330"/>
      <c r="C1792" s="330"/>
      <c r="D1792" s="335"/>
      <c r="E1792" s="335"/>
      <c r="F1792" s="338"/>
      <c r="G1792" s="2"/>
      <c r="H1792" s="2"/>
    </row>
    <row r="1793" spans="1:8" ht="15" x14ac:dyDescent="0.25">
      <c r="A1793" s="253" t="s">
        <v>447</v>
      </c>
      <c r="B1793" s="243">
        <v>218</v>
      </c>
      <c r="C1793" s="243" t="s">
        <v>655</v>
      </c>
      <c r="D1793" s="247">
        <v>16580042</v>
      </c>
      <c r="E1793" s="247">
        <v>59003.70818505338</v>
      </c>
      <c r="F1793" s="255">
        <v>17006.391459074734</v>
      </c>
      <c r="G1793" s="2"/>
      <c r="H1793" s="2"/>
    </row>
    <row r="1794" spans="1:8" ht="15" x14ac:dyDescent="0.25">
      <c r="A1794" s="250" t="s">
        <v>448</v>
      </c>
      <c r="B1794" s="328">
        <v>218</v>
      </c>
      <c r="C1794" s="328" t="s">
        <v>655</v>
      </c>
      <c r="D1794" s="333">
        <v>47722002</v>
      </c>
      <c r="E1794" s="333">
        <v>11863209.386849131</v>
      </c>
      <c r="F1794" s="336">
        <v>3111323.695687003</v>
      </c>
      <c r="G1794" s="2"/>
      <c r="H1794" s="2"/>
    </row>
    <row r="1795" spans="1:8" ht="15" x14ac:dyDescent="0.25">
      <c r="A1795" s="251" t="s">
        <v>449</v>
      </c>
      <c r="B1795" s="329"/>
      <c r="C1795" s="329"/>
      <c r="D1795" s="334"/>
      <c r="E1795" s="334"/>
      <c r="F1795" s="337"/>
      <c r="G1795" s="2"/>
      <c r="H1795" s="2"/>
    </row>
    <row r="1796" spans="1:8" ht="15" x14ac:dyDescent="0.25">
      <c r="A1796" s="251" t="s">
        <v>450</v>
      </c>
      <c r="B1796" s="329"/>
      <c r="C1796" s="329"/>
      <c r="D1796" s="334"/>
      <c r="E1796" s="334"/>
      <c r="F1796" s="337"/>
      <c r="G1796" s="2"/>
      <c r="H1796" s="2"/>
    </row>
    <row r="1797" spans="1:8" ht="15" x14ac:dyDescent="0.25">
      <c r="A1797" s="251" t="s">
        <v>451</v>
      </c>
      <c r="B1797" s="329"/>
      <c r="C1797" s="329"/>
      <c r="D1797" s="334"/>
      <c r="E1797" s="334"/>
      <c r="F1797" s="337"/>
      <c r="G1797" s="2"/>
      <c r="H1797" s="2"/>
    </row>
    <row r="1798" spans="1:8" ht="15" x14ac:dyDescent="0.25">
      <c r="A1798" s="251" t="s">
        <v>452</v>
      </c>
      <c r="B1798" s="329"/>
      <c r="C1798" s="329"/>
      <c r="D1798" s="334"/>
      <c r="E1798" s="334"/>
      <c r="F1798" s="337"/>
      <c r="G1798" s="2"/>
      <c r="H1798" s="2"/>
    </row>
    <row r="1799" spans="1:8" ht="15" x14ac:dyDescent="0.25">
      <c r="A1799" s="251" t="s">
        <v>453</v>
      </c>
      <c r="B1799" s="329"/>
      <c r="C1799" s="329"/>
      <c r="D1799" s="334"/>
      <c r="E1799" s="334"/>
      <c r="F1799" s="337"/>
      <c r="G1799" s="2"/>
      <c r="H1799" s="2"/>
    </row>
    <row r="1800" spans="1:8" ht="15" x14ac:dyDescent="0.25">
      <c r="A1800" s="251" t="s">
        <v>454</v>
      </c>
      <c r="B1800" s="329"/>
      <c r="C1800" s="329"/>
      <c r="D1800" s="334"/>
      <c r="E1800" s="334"/>
      <c r="F1800" s="337"/>
      <c r="G1800" s="2"/>
      <c r="H1800" s="2"/>
    </row>
    <row r="1801" spans="1:8" ht="15" x14ac:dyDescent="0.25">
      <c r="A1801" s="251" t="s">
        <v>455</v>
      </c>
      <c r="B1801" s="329"/>
      <c r="C1801" s="329"/>
      <c r="D1801" s="334"/>
      <c r="E1801" s="334"/>
      <c r="F1801" s="337"/>
      <c r="G1801" s="2"/>
      <c r="H1801" s="2"/>
    </row>
    <row r="1802" spans="1:8" ht="15" x14ac:dyDescent="0.25">
      <c r="A1802" s="251" t="s">
        <v>456</v>
      </c>
      <c r="B1802" s="329"/>
      <c r="C1802" s="329"/>
      <c r="D1802" s="334"/>
      <c r="E1802" s="334"/>
      <c r="F1802" s="337"/>
      <c r="G1802" s="2"/>
      <c r="H1802" s="2"/>
    </row>
    <row r="1803" spans="1:8" ht="15" x14ac:dyDescent="0.25">
      <c r="A1803" s="251" t="s">
        <v>457</v>
      </c>
      <c r="B1803" s="329"/>
      <c r="C1803" s="329"/>
      <c r="D1803" s="334"/>
      <c r="E1803" s="334"/>
      <c r="F1803" s="337"/>
      <c r="G1803" s="2"/>
      <c r="H1803" s="2"/>
    </row>
    <row r="1804" spans="1:8" ht="15" x14ac:dyDescent="0.25">
      <c r="A1804" s="251" t="s">
        <v>458</v>
      </c>
      <c r="B1804" s="329"/>
      <c r="C1804" s="329"/>
      <c r="D1804" s="334"/>
      <c r="E1804" s="334"/>
      <c r="F1804" s="337"/>
      <c r="G1804" s="2"/>
      <c r="H1804" s="2"/>
    </row>
    <row r="1805" spans="1:8" ht="15" x14ac:dyDescent="0.25">
      <c r="A1805" s="251" t="s">
        <v>459</v>
      </c>
      <c r="B1805" s="329"/>
      <c r="C1805" s="329"/>
      <c r="D1805" s="334"/>
      <c r="E1805" s="334"/>
      <c r="F1805" s="337"/>
      <c r="G1805" s="2"/>
      <c r="H1805" s="2"/>
    </row>
    <row r="1806" spans="1:8" ht="15" x14ac:dyDescent="0.25">
      <c r="A1806" s="251" t="s">
        <v>460</v>
      </c>
      <c r="B1806" s="329"/>
      <c r="C1806" s="329"/>
      <c r="D1806" s="334"/>
      <c r="E1806" s="334"/>
      <c r="F1806" s="337"/>
      <c r="G1806" s="2"/>
      <c r="H1806" s="2"/>
    </row>
    <row r="1807" spans="1:8" ht="15" x14ac:dyDescent="0.25">
      <c r="A1807" s="252" t="s">
        <v>461</v>
      </c>
      <c r="B1807" s="330"/>
      <c r="C1807" s="330"/>
      <c r="D1807" s="335"/>
      <c r="E1807" s="335"/>
      <c r="F1807" s="338"/>
      <c r="G1807" s="2"/>
      <c r="H1807" s="2"/>
    </row>
    <row r="1808" spans="1:8" ht="15" x14ac:dyDescent="0.25">
      <c r="A1808" s="250" t="s">
        <v>462</v>
      </c>
      <c r="B1808" s="328">
        <v>218</v>
      </c>
      <c r="C1808" s="328" t="s">
        <v>655</v>
      </c>
      <c r="D1808" s="333">
        <v>43976350</v>
      </c>
      <c r="E1808" s="333">
        <v>1636313.2422090354</v>
      </c>
      <c r="F1808" s="336">
        <v>792311.29291703249</v>
      </c>
      <c r="G1808" s="2"/>
      <c r="H1808" s="2"/>
    </row>
    <row r="1809" spans="1:8" ht="15" x14ac:dyDescent="0.25">
      <c r="A1809" s="251" t="s">
        <v>463</v>
      </c>
      <c r="B1809" s="329"/>
      <c r="C1809" s="329"/>
      <c r="D1809" s="334"/>
      <c r="E1809" s="334"/>
      <c r="F1809" s="337"/>
      <c r="G1809" s="2"/>
      <c r="H1809" s="2"/>
    </row>
    <row r="1810" spans="1:8" ht="15" x14ac:dyDescent="0.25">
      <c r="A1810" s="251" t="s">
        <v>464</v>
      </c>
      <c r="B1810" s="329"/>
      <c r="C1810" s="329"/>
      <c r="D1810" s="334"/>
      <c r="E1810" s="334"/>
      <c r="F1810" s="337"/>
      <c r="G1810" s="2"/>
      <c r="H1810" s="2"/>
    </row>
    <row r="1811" spans="1:8" ht="15" x14ac:dyDescent="0.25">
      <c r="A1811" s="251" t="s">
        <v>465</v>
      </c>
      <c r="B1811" s="329"/>
      <c r="C1811" s="329"/>
      <c r="D1811" s="334"/>
      <c r="E1811" s="334"/>
      <c r="F1811" s="337"/>
      <c r="G1811" s="2"/>
      <c r="H1811" s="2"/>
    </row>
    <row r="1812" spans="1:8" ht="15" x14ac:dyDescent="0.25">
      <c r="A1812" s="251" t="s">
        <v>466</v>
      </c>
      <c r="B1812" s="329"/>
      <c r="C1812" s="329"/>
      <c r="D1812" s="334"/>
      <c r="E1812" s="334"/>
      <c r="F1812" s="337"/>
      <c r="G1812" s="2"/>
      <c r="H1812" s="2"/>
    </row>
    <row r="1813" spans="1:8" ht="15" x14ac:dyDescent="0.25">
      <c r="A1813" s="251" t="s">
        <v>467</v>
      </c>
      <c r="B1813" s="329"/>
      <c r="C1813" s="329"/>
      <c r="D1813" s="334"/>
      <c r="E1813" s="334"/>
      <c r="F1813" s="337"/>
      <c r="G1813" s="2"/>
      <c r="H1813" s="2"/>
    </row>
    <row r="1814" spans="1:8" ht="15" x14ac:dyDescent="0.25">
      <c r="A1814" s="251" t="s">
        <v>468</v>
      </c>
      <c r="B1814" s="329"/>
      <c r="C1814" s="329"/>
      <c r="D1814" s="334"/>
      <c r="E1814" s="334"/>
      <c r="F1814" s="337"/>
      <c r="G1814" s="2"/>
      <c r="H1814" s="2"/>
    </row>
    <row r="1815" spans="1:8" ht="15" x14ac:dyDescent="0.25">
      <c r="A1815" s="252" t="s">
        <v>469</v>
      </c>
      <c r="B1815" s="330"/>
      <c r="C1815" s="330"/>
      <c r="D1815" s="335"/>
      <c r="E1815" s="335"/>
      <c r="F1815" s="338"/>
      <c r="G1815" s="2"/>
      <c r="H1815" s="2"/>
    </row>
    <row r="1816" spans="1:8" ht="15" x14ac:dyDescent="0.25">
      <c r="A1816" s="250" t="s">
        <v>470</v>
      </c>
      <c r="B1816" s="328">
        <v>218</v>
      </c>
      <c r="C1816" s="328" t="s">
        <v>655</v>
      </c>
      <c r="D1816" s="333">
        <v>7252142</v>
      </c>
      <c r="E1816" s="333">
        <v>2131815.3125</v>
      </c>
      <c r="F1816" s="336">
        <v>412281</v>
      </c>
      <c r="G1816" s="2"/>
      <c r="H1816" s="2"/>
    </row>
    <row r="1817" spans="1:8" ht="15" x14ac:dyDescent="0.25">
      <c r="A1817" s="251" t="s">
        <v>471</v>
      </c>
      <c r="B1817" s="329"/>
      <c r="C1817" s="329"/>
      <c r="D1817" s="334"/>
      <c r="E1817" s="334"/>
      <c r="F1817" s="337"/>
      <c r="G1817" s="2"/>
      <c r="H1817" s="2"/>
    </row>
    <row r="1818" spans="1:8" ht="15" x14ac:dyDescent="0.25">
      <c r="A1818" s="251" t="s">
        <v>472</v>
      </c>
      <c r="B1818" s="329"/>
      <c r="C1818" s="329"/>
      <c r="D1818" s="334"/>
      <c r="E1818" s="334"/>
      <c r="F1818" s="337"/>
      <c r="G1818" s="2"/>
      <c r="H1818" s="2"/>
    </row>
    <row r="1819" spans="1:8" ht="15" x14ac:dyDescent="0.25">
      <c r="A1819" s="251" t="s">
        <v>473</v>
      </c>
      <c r="B1819" s="329"/>
      <c r="C1819" s="329"/>
      <c r="D1819" s="334"/>
      <c r="E1819" s="334"/>
      <c r="F1819" s="337"/>
      <c r="G1819" s="2"/>
      <c r="H1819" s="2"/>
    </row>
    <row r="1820" spans="1:8" ht="15" x14ac:dyDescent="0.25">
      <c r="A1820" s="251" t="s">
        <v>474</v>
      </c>
      <c r="B1820" s="329"/>
      <c r="C1820" s="329"/>
      <c r="D1820" s="334"/>
      <c r="E1820" s="334"/>
      <c r="F1820" s="337"/>
      <c r="G1820" s="2"/>
      <c r="H1820" s="2"/>
    </row>
    <row r="1821" spans="1:8" ht="15" x14ac:dyDescent="0.25">
      <c r="A1821" s="251" t="s">
        <v>475</v>
      </c>
      <c r="B1821" s="329"/>
      <c r="C1821" s="329"/>
      <c r="D1821" s="334"/>
      <c r="E1821" s="334"/>
      <c r="F1821" s="337"/>
      <c r="G1821" s="2"/>
      <c r="H1821" s="2"/>
    </row>
    <row r="1822" spans="1:8" ht="15" x14ac:dyDescent="0.25">
      <c r="A1822" s="251" t="s">
        <v>476</v>
      </c>
      <c r="B1822" s="329"/>
      <c r="C1822" s="329"/>
      <c r="D1822" s="334"/>
      <c r="E1822" s="334"/>
      <c r="F1822" s="337"/>
      <c r="G1822" s="2"/>
      <c r="H1822" s="2"/>
    </row>
    <row r="1823" spans="1:8" ht="15" x14ac:dyDescent="0.25">
      <c r="A1823" s="251" t="s">
        <v>477</v>
      </c>
      <c r="B1823" s="329"/>
      <c r="C1823" s="329"/>
      <c r="D1823" s="334"/>
      <c r="E1823" s="334"/>
      <c r="F1823" s="337"/>
      <c r="G1823" s="2"/>
      <c r="H1823" s="2"/>
    </row>
    <row r="1824" spans="1:8" ht="15" x14ac:dyDescent="0.25">
      <c r="A1824" s="252" t="s">
        <v>478</v>
      </c>
      <c r="B1824" s="330"/>
      <c r="C1824" s="330"/>
      <c r="D1824" s="335"/>
      <c r="E1824" s="335"/>
      <c r="F1824" s="338"/>
      <c r="G1824" s="2"/>
      <c r="H1824" s="2"/>
    </row>
    <row r="1825" spans="1:8" ht="15" x14ac:dyDescent="0.25">
      <c r="A1825" s="250" t="s">
        <v>479</v>
      </c>
      <c r="B1825" s="328">
        <v>218</v>
      </c>
      <c r="C1825" s="328" t="s">
        <v>655</v>
      </c>
      <c r="D1825" s="333">
        <v>9409882</v>
      </c>
      <c r="E1825" s="333">
        <v>507262.953125</v>
      </c>
      <c r="F1825" s="336">
        <v>224895</v>
      </c>
      <c r="G1825" s="2"/>
      <c r="H1825" s="2"/>
    </row>
    <row r="1826" spans="1:8" ht="15" x14ac:dyDescent="0.25">
      <c r="A1826" s="251" t="s">
        <v>480</v>
      </c>
      <c r="B1826" s="329"/>
      <c r="C1826" s="329"/>
      <c r="D1826" s="334"/>
      <c r="E1826" s="334"/>
      <c r="F1826" s="337"/>
      <c r="G1826" s="2"/>
      <c r="H1826" s="2"/>
    </row>
    <row r="1827" spans="1:8" ht="15" x14ac:dyDescent="0.25">
      <c r="A1827" s="252" t="s">
        <v>481</v>
      </c>
      <c r="B1827" s="330"/>
      <c r="C1827" s="330"/>
      <c r="D1827" s="335"/>
      <c r="E1827" s="335"/>
      <c r="F1827" s="338"/>
      <c r="G1827" s="2"/>
      <c r="H1827" s="2"/>
    </row>
    <row r="1828" spans="1:8" ht="15" x14ac:dyDescent="0.25">
      <c r="A1828" s="253" t="s">
        <v>482</v>
      </c>
      <c r="B1828" s="243">
        <v>218</v>
      </c>
      <c r="C1828" s="243" t="s">
        <v>655</v>
      </c>
      <c r="D1828" s="247">
        <v>5300070</v>
      </c>
      <c r="E1828" s="247">
        <v>112767.44680851063</v>
      </c>
      <c r="F1828" s="255">
        <v>29062.212765957447</v>
      </c>
      <c r="G1828" s="2"/>
      <c r="H1828" s="2"/>
    </row>
    <row r="1829" spans="1:8" ht="15" x14ac:dyDescent="0.25">
      <c r="A1829" s="253" t="s">
        <v>483</v>
      </c>
      <c r="B1829" s="243">
        <v>218</v>
      </c>
      <c r="C1829" s="243" t="s">
        <v>655</v>
      </c>
      <c r="D1829" s="247">
        <v>485279</v>
      </c>
      <c r="E1829" s="247">
        <v>161759.66666666666</v>
      </c>
      <c r="F1829" s="255">
        <v>46592</v>
      </c>
      <c r="G1829" s="2"/>
      <c r="H1829" s="2"/>
    </row>
    <row r="1830" spans="1:8" ht="15" x14ac:dyDescent="0.25">
      <c r="A1830" s="253" t="s">
        <v>484</v>
      </c>
      <c r="B1830" s="243">
        <v>218</v>
      </c>
      <c r="C1830" s="243" t="s">
        <v>655</v>
      </c>
      <c r="D1830" s="247">
        <v>5939870</v>
      </c>
      <c r="E1830" s="247">
        <v>106069.10714285714</v>
      </c>
      <c r="F1830" s="255">
        <v>26779.928571428572</v>
      </c>
      <c r="G1830" s="2"/>
      <c r="H1830" s="2"/>
    </row>
    <row r="1831" spans="1:8" ht="15" x14ac:dyDescent="0.25">
      <c r="A1831" s="253" t="s">
        <v>485</v>
      </c>
      <c r="B1831" s="243">
        <v>218</v>
      </c>
      <c r="C1831" s="243" t="s">
        <v>655</v>
      </c>
      <c r="D1831" s="247">
        <v>277929</v>
      </c>
      <c r="E1831" s="247">
        <v>138964.5</v>
      </c>
      <c r="F1831" s="255">
        <v>72468</v>
      </c>
      <c r="G1831" s="2"/>
      <c r="H1831" s="2"/>
    </row>
    <row r="1832" spans="1:8" ht="15" x14ac:dyDescent="0.25">
      <c r="A1832" s="253" t="s">
        <v>486</v>
      </c>
      <c r="B1832" s="243">
        <v>218</v>
      </c>
      <c r="C1832" s="243" t="s">
        <v>655</v>
      </c>
      <c r="D1832" s="247">
        <v>6327166</v>
      </c>
      <c r="E1832" s="247">
        <v>105452.76666666666</v>
      </c>
      <c r="F1832" s="255">
        <v>26554.799999999999</v>
      </c>
      <c r="G1832" s="2"/>
      <c r="H1832" s="2"/>
    </row>
    <row r="1833" spans="1:8" ht="15" x14ac:dyDescent="0.25">
      <c r="A1833" s="253" t="s">
        <v>487</v>
      </c>
      <c r="B1833" s="243">
        <v>218</v>
      </c>
      <c r="C1833" s="243" t="s">
        <v>655</v>
      </c>
      <c r="D1833" s="247">
        <v>6243043</v>
      </c>
      <c r="E1833" s="247">
        <v>107638.6724137931</v>
      </c>
      <c r="F1833" s="255">
        <v>28483.96551724138</v>
      </c>
      <c r="G1833" s="2"/>
      <c r="H1833" s="2"/>
    </row>
    <row r="1834" spans="1:8" ht="15" x14ac:dyDescent="0.25">
      <c r="A1834" s="253" t="s">
        <v>488</v>
      </c>
      <c r="B1834" s="243">
        <v>218</v>
      </c>
      <c r="C1834" s="243" t="s">
        <v>655</v>
      </c>
      <c r="D1834" s="247">
        <v>6106957</v>
      </c>
      <c r="E1834" s="247">
        <v>105292.36206896552</v>
      </c>
      <c r="F1834" s="255">
        <v>27723.931034482757</v>
      </c>
      <c r="G1834" s="2"/>
      <c r="H1834" s="2"/>
    </row>
    <row r="1835" spans="1:8" ht="15" x14ac:dyDescent="0.25">
      <c r="A1835" s="253" t="s">
        <v>489</v>
      </c>
      <c r="B1835" s="243">
        <v>218</v>
      </c>
      <c r="C1835" s="243" t="s">
        <v>655</v>
      </c>
      <c r="D1835" s="247">
        <v>5918540</v>
      </c>
      <c r="E1835" s="247">
        <v>109602.5925925926</v>
      </c>
      <c r="F1835" s="255">
        <v>27596</v>
      </c>
      <c r="G1835" s="2"/>
      <c r="H1835" s="2"/>
    </row>
    <row r="1836" spans="1:8" ht="15" x14ac:dyDescent="0.25">
      <c r="A1836" s="253" t="s">
        <v>490</v>
      </c>
      <c r="B1836" s="243">
        <v>218</v>
      </c>
      <c r="C1836" s="243" t="s">
        <v>655</v>
      </c>
      <c r="D1836" s="247">
        <v>404603</v>
      </c>
      <c r="E1836" s="247">
        <v>202301.5</v>
      </c>
      <c r="F1836" s="255">
        <v>86388</v>
      </c>
      <c r="G1836" s="2"/>
      <c r="H1836" s="2"/>
    </row>
    <row r="1837" spans="1:8" ht="15" x14ac:dyDescent="0.25">
      <c r="A1837" s="253" t="s">
        <v>491</v>
      </c>
      <c r="B1837" s="243">
        <v>218</v>
      </c>
      <c r="C1837" s="243" t="s">
        <v>655</v>
      </c>
      <c r="D1837" s="247">
        <v>5322501</v>
      </c>
      <c r="E1837" s="247">
        <v>115706.54347826086</v>
      </c>
      <c r="F1837" s="255">
        <v>29679.130434782608</v>
      </c>
      <c r="G1837" s="2"/>
      <c r="H1837" s="2"/>
    </row>
    <row r="1838" spans="1:8" ht="15" x14ac:dyDescent="0.25">
      <c r="A1838" s="253" t="s">
        <v>492</v>
      </c>
      <c r="B1838" s="243">
        <v>218</v>
      </c>
      <c r="C1838" s="243" t="s">
        <v>655</v>
      </c>
      <c r="D1838" s="247">
        <v>2317754</v>
      </c>
      <c r="E1838" s="247">
        <v>2317754</v>
      </c>
      <c r="F1838" s="255">
        <v>129420</v>
      </c>
      <c r="G1838" s="2"/>
      <c r="H1838" s="2"/>
    </row>
    <row r="1839" spans="1:8" ht="15" x14ac:dyDescent="0.25">
      <c r="A1839" s="250" t="s">
        <v>493</v>
      </c>
      <c r="B1839" s="328">
        <v>218</v>
      </c>
      <c r="C1839" s="328" t="s">
        <v>655</v>
      </c>
      <c r="D1839" s="333">
        <v>7742783</v>
      </c>
      <c r="E1839" s="333">
        <v>227914.53846153847</v>
      </c>
      <c r="F1839" s="336">
        <v>143333.27472527474</v>
      </c>
      <c r="G1839" s="2"/>
      <c r="H1839" s="2"/>
    </row>
    <row r="1840" spans="1:8" ht="15" x14ac:dyDescent="0.25">
      <c r="A1840" s="252" t="s">
        <v>494</v>
      </c>
      <c r="B1840" s="330"/>
      <c r="C1840" s="330"/>
      <c r="D1840" s="335"/>
      <c r="E1840" s="335"/>
      <c r="F1840" s="338"/>
      <c r="G1840" s="2"/>
      <c r="H1840" s="2"/>
    </row>
    <row r="1841" spans="1:8" ht="15" x14ac:dyDescent="0.25">
      <c r="A1841" s="250" t="s">
        <v>495</v>
      </c>
      <c r="B1841" s="328">
        <v>218</v>
      </c>
      <c r="C1841" s="328" t="s">
        <v>655</v>
      </c>
      <c r="D1841" s="333">
        <v>8730008</v>
      </c>
      <c r="E1841" s="333">
        <v>383306.8764044944</v>
      </c>
      <c r="F1841" s="336">
        <v>168362.29213483146</v>
      </c>
      <c r="G1841" s="2"/>
      <c r="H1841" s="2"/>
    </row>
    <row r="1842" spans="1:8" ht="15" x14ac:dyDescent="0.25">
      <c r="A1842" s="251" t="s">
        <v>496</v>
      </c>
      <c r="B1842" s="329"/>
      <c r="C1842" s="329"/>
      <c r="D1842" s="334"/>
      <c r="E1842" s="334"/>
      <c r="F1842" s="337"/>
      <c r="G1842" s="2"/>
      <c r="H1842" s="2"/>
    </row>
    <row r="1843" spans="1:8" ht="15" x14ac:dyDescent="0.25">
      <c r="A1843" s="251" t="s">
        <v>497</v>
      </c>
      <c r="B1843" s="329"/>
      <c r="C1843" s="329"/>
      <c r="D1843" s="334"/>
      <c r="E1843" s="334"/>
      <c r="F1843" s="337"/>
      <c r="G1843" s="2"/>
      <c r="H1843" s="2"/>
    </row>
    <row r="1844" spans="1:8" ht="15" x14ac:dyDescent="0.25">
      <c r="A1844" s="252" t="s">
        <v>498</v>
      </c>
      <c r="B1844" s="330"/>
      <c r="C1844" s="330"/>
      <c r="D1844" s="335"/>
      <c r="E1844" s="335"/>
      <c r="F1844" s="338"/>
      <c r="G1844" s="2"/>
      <c r="H1844" s="2"/>
    </row>
    <row r="1845" spans="1:8" ht="15" x14ac:dyDescent="0.25">
      <c r="A1845" s="253" t="s">
        <v>499</v>
      </c>
      <c r="B1845" s="243">
        <v>218</v>
      </c>
      <c r="C1845" s="243" t="s">
        <v>655</v>
      </c>
      <c r="D1845" s="247">
        <v>2712086</v>
      </c>
      <c r="E1845" s="247">
        <v>66148.439024390245</v>
      </c>
      <c r="F1845" s="255">
        <v>22196.487804878048</v>
      </c>
      <c r="G1845" s="2"/>
      <c r="H1845" s="2"/>
    </row>
    <row r="1846" spans="1:8" ht="15" x14ac:dyDescent="0.25">
      <c r="A1846" s="253" t="s">
        <v>500</v>
      </c>
      <c r="B1846" s="243">
        <v>218</v>
      </c>
      <c r="C1846" s="243" t="s">
        <v>655</v>
      </c>
      <c r="D1846" s="247">
        <v>3398381</v>
      </c>
      <c r="E1846" s="247">
        <v>82887.341463414632</v>
      </c>
      <c r="F1846" s="255">
        <v>22070.634146341465</v>
      </c>
      <c r="G1846" s="2"/>
      <c r="H1846" s="2"/>
    </row>
    <row r="1847" spans="1:8" ht="15" x14ac:dyDescent="0.25">
      <c r="A1847" s="253" t="s">
        <v>501</v>
      </c>
      <c r="B1847" s="243">
        <v>218</v>
      </c>
      <c r="C1847" s="243" t="s">
        <v>655</v>
      </c>
      <c r="D1847" s="247">
        <v>14839572</v>
      </c>
      <c r="E1847" s="247">
        <v>322968.54513274337</v>
      </c>
      <c r="F1847" s="255">
        <v>101827.16814159292</v>
      </c>
      <c r="G1847" s="2"/>
      <c r="H1847" s="2"/>
    </row>
    <row r="1848" spans="1:8" ht="15" x14ac:dyDescent="0.25">
      <c r="A1848" s="253" t="s">
        <v>502</v>
      </c>
      <c r="B1848" s="243">
        <v>218</v>
      </c>
      <c r="C1848" s="243" t="s">
        <v>655</v>
      </c>
      <c r="D1848" s="247">
        <v>745615</v>
      </c>
      <c r="E1848" s="247">
        <v>41423.055555555555</v>
      </c>
      <c r="F1848" s="255">
        <v>21015.333333333332</v>
      </c>
      <c r="G1848" s="2"/>
      <c r="H1848" s="2"/>
    </row>
    <row r="1849" spans="1:8" ht="15" x14ac:dyDescent="0.25">
      <c r="A1849" s="253" t="s">
        <v>503</v>
      </c>
      <c r="B1849" s="243">
        <v>218</v>
      </c>
      <c r="C1849" s="243" t="s">
        <v>655</v>
      </c>
      <c r="D1849" s="247">
        <v>912003</v>
      </c>
      <c r="E1849" s="247">
        <v>48000.15789473684</v>
      </c>
      <c r="F1849" s="255">
        <v>19979.36842105263</v>
      </c>
      <c r="G1849" s="2"/>
      <c r="H1849" s="2"/>
    </row>
    <row r="1850" spans="1:8" ht="15" x14ac:dyDescent="0.25">
      <c r="A1850" s="250" t="s">
        <v>504</v>
      </c>
      <c r="B1850" s="328">
        <v>218</v>
      </c>
      <c r="C1850" s="328" t="s">
        <v>655</v>
      </c>
      <c r="D1850" s="333">
        <v>6349649</v>
      </c>
      <c r="E1850" s="333">
        <v>907092.71428571432</v>
      </c>
      <c r="F1850" s="336">
        <v>60810.857142857145</v>
      </c>
      <c r="G1850" s="2"/>
      <c r="H1850" s="2"/>
    </row>
    <row r="1851" spans="1:8" ht="15" x14ac:dyDescent="0.25">
      <c r="A1851" s="252" t="s">
        <v>505</v>
      </c>
      <c r="B1851" s="330"/>
      <c r="C1851" s="330"/>
      <c r="D1851" s="335"/>
      <c r="E1851" s="335"/>
      <c r="F1851" s="338"/>
      <c r="G1851" s="2"/>
      <c r="H1851" s="2"/>
    </row>
    <row r="1852" spans="1:8" ht="15" x14ac:dyDescent="0.25">
      <c r="A1852" s="253" t="s">
        <v>506</v>
      </c>
      <c r="B1852" s="243">
        <v>218</v>
      </c>
      <c r="C1852" s="243" t="s">
        <v>655</v>
      </c>
      <c r="D1852" s="247">
        <v>4143321</v>
      </c>
      <c r="E1852" s="247">
        <v>109034.76315789473</v>
      </c>
      <c r="F1852" s="255">
        <v>27955.263157894737</v>
      </c>
      <c r="G1852" s="2"/>
      <c r="H1852" s="2"/>
    </row>
    <row r="1853" spans="1:8" ht="15" x14ac:dyDescent="0.25">
      <c r="A1853" s="250" t="s">
        <v>507</v>
      </c>
      <c r="B1853" s="328">
        <v>218</v>
      </c>
      <c r="C1853" s="328" t="s">
        <v>655</v>
      </c>
      <c r="D1853" s="333">
        <v>9647387</v>
      </c>
      <c r="E1853" s="333">
        <v>526989.71052631573</v>
      </c>
      <c r="F1853" s="336">
        <v>148090.45614035087</v>
      </c>
      <c r="G1853" s="2"/>
      <c r="H1853" s="2"/>
    </row>
    <row r="1854" spans="1:8" ht="15" x14ac:dyDescent="0.25">
      <c r="A1854" s="251" t="s">
        <v>508</v>
      </c>
      <c r="B1854" s="329"/>
      <c r="C1854" s="329"/>
      <c r="D1854" s="334"/>
      <c r="E1854" s="334"/>
      <c r="F1854" s="337"/>
      <c r="G1854" s="2"/>
      <c r="H1854" s="2"/>
    </row>
    <row r="1855" spans="1:8" ht="15" x14ac:dyDescent="0.25">
      <c r="A1855" s="251" t="s">
        <v>509</v>
      </c>
      <c r="B1855" s="329"/>
      <c r="C1855" s="329"/>
      <c r="D1855" s="334"/>
      <c r="E1855" s="334"/>
      <c r="F1855" s="337"/>
      <c r="G1855" s="2"/>
      <c r="H1855" s="2"/>
    </row>
    <row r="1856" spans="1:8" ht="15" x14ac:dyDescent="0.25">
      <c r="A1856" s="251" t="s">
        <v>510</v>
      </c>
      <c r="B1856" s="329"/>
      <c r="C1856" s="329"/>
      <c r="D1856" s="334"/>
      <c r="E1856" s="334"/>
      <c r="F1856" s="337"/>
      <c r="G1856" s="2"/>
      <c r="H1856" s="2"/>
    </row>
    <row r="1857" spans="1:8" ht="15" x14ac:dyDescent="0.25">
      <c r="A1857" s="251" t="s">
        <v>511</v>
      </c>
      <c r="B1857" s="329"/>
      <c r="C1857" s="329"/>
      <c r="D1857" s="334"/>
      <c r="E1857" s="334"/>
      <c r="F1857" s="337"/>
      <c r="G1857" s="2"/>
      <c r="H1857" s="2"/>
    </row>
    <row r="1858" spans="1:8" ht="15" x14ac:dyDescent="0.25">
      <c r="A1858" s="251" t="s">
        <v>512</v>
      </c>
      <c r="B1858" s="329"/>
      <c r="C1858" s="329"/>
      <c r="D1858" s="334"/>
      <c r="E1858" s="334"/>
      <c r="F1858" s="337"/>
      <c r="G1858" s="2"/>
      <c r="H1858" s="2"/>
    </row>
    <row r="1859" spans="1:8" ht="15" x14ac:dyDescent="0.25">
      <c r="A1859" s="252" t="s">
        <v>513</v>
      </c>
      <c r="B1859" s="330"/>
      <c r="C1859" s="330"/>
      <c r="D1859" s="335"/>
      <c r="E1859" s="335"/>
      <c r="F1859" s="338"/>
      <c r="G1859" s="2"/>
      <c r="H1859" s="2"/>
    </row>
    <row r="1860" spans="1:8" ht="15" x14ac:dyDescent="0.25">
      <c r="A1860" s="253" t="s">
        <v>514</v>
      </c>
      <c r="B1860" s="243">
        <v>218</v>
      </c>
      <c r="C1860" s="243" t="s">
        <v>655</v>
      </c>
      <c r="D1860" s="247">
        <v>3153716</v>
      </c>
      <c r="E1860" s="247">
        <v>82992.526315789481</v>
      </c>
      <c r="F1860" s="255">
        <v>27837.947368421053</v>
      </c>
      <c r="G1860" s="2"/>
      <c r="H1860" s="2"/>
    </row>
    <row r="1861" spans="1:8" ht="15" x14ac:dyDescent="0.25">
      <c r="A1861" s="253" t="s">
        <v>515</v>
      </c>
      <c r="B1861" s="243">
        <v>218</v>
      </c>
      <c r="C1861" s="243" t="s">
        <v>655</v>
      </c>
      <c r="D1861" s="247">
        <v>818554</v>
      </c>
      <c r="E1861" s="247">
        <v>45475.222222222219</v>
      </c>
      <c r="F1861" s="255">
        <v>21089.333333333332</v>
      </c>
      <c r="G1861" s="2"/>
      <c r="H1861" s="2"/>
    </row>
    <row r="1862" spans="1:8" ht="15" x14ac:dyDescent="0.25">
      <c r="A1862" s="253" t="s">
        <v>659</v>
      </c>
      <c r="B1862" s="243">
        <v>218</v>
      </c>
      <c r="C1862" s="243" t="s">
        <v>655</v>
      </c>
      <c r="D1862" s="247">
        <v>2057669</v>
      </c>
      <c r="E1862" s="247">
        <v>54149.184210526313</v>
      </c>
      <c r="F1862" s="255">
        <v>28293.157894736843</v>
      </c>
      <c r="G1862" s="2"/>
      <c r="H1862" s="2"/>
    </row>
    <row r="1863" spans="1:8" ht="15" x14ac:dyDescent="0.25">
      <c r="A1863" s="253" t="s">
        <v>516</v>
      </c>
      <c r="B1863" s="243">
        <v>218</v>
      </c>
      <c r="C1863" s="243" t="s">
        <v>655</v>
      </c>
      <c r="D1863" s="247">
        <v>1458248</v>
      </c>
      <c r="E1863" s="247">
        <v>39412.108108108107</v>
      </c>
      <c r="F1863" s="255">
        <v>28397.18918918919</v>
      </c>
      <c r="G1863" s="2"/>
      <c r="H1863" s="2"/>
    </row>
    <row r="1864" spans="1:8" ht="15" x14ac:dyDescent="0.25">
      <c r="A1864" s="253" t="s">
        <v>517</v>
      </c>
      <c r="B1864" s="243">
        <v>218</v>
      </c>
      <c r="C1864" s="243" t="s">
        <v>655</v>
      </c>
      <c r="D1864" s="247">
        <v>2447732</v>
      </c>
      <c r="E1864" s="247">
        <v>66154.91891891892</v>
      </c>
      <c r="F1864" s="255">
        <v>28136.432432432433</v>
      </c>
      <c r="G1864" s="2"/>
      <c r="H1864" s="2"/>
    </row>
    <row r="1865" spans="1:8" ht="15" x14ac:dyDescent="0.25">
      <c r="A1865" s="253" t="s">
        <v>518</v>
      </c>
      <c r="B1865" s="243">
        <v>218</v>
      </c>
      <c r="C1865" s="243" t="s">
        <v>655</v>
      </c>
      <c r="D1865" s="247">
        <v>0</v>
      </c>
      <c r="E1865" s="247">
        <v>0</v>
      </c>
      <c r="F1865" s="255">
        <v>0</v>
      </c>
      <c r="G1865" s="2"/>
      <c r="H1865" s="2"/>
    </row>
    <row r="1866" spans="1:8" ht="15" x14ac:dyDescent="0.25">
      <c r="A1866" s="253" t="s">
        <v>519</v>
      </c>
      <c r="B1866" s="243">
        <v>218</v>
      </c>
      <c r="C1866" s="243" t="s">
        <v>655</v>
      </c>
      <c r="D1866" s="247">
        <v>4405693</v>
      </c>
      <c r="E1866" s="247">
        <v>115939.28947368421</v>
      </c>
      <c r="F1866" s="255">
        <v>27639.78947368421</v>
      </c>
      <c r="G1866" s="2"/>
      <c r="H1866" s="2"/>
    </row>
    <row r="1867" spans="1:8" ht="15" x14ac:dyDescent="0.25">
      <c r="A1867" s="253" t="s">
        <v>520</v>
      </c>
      <c r="B1867" s="243">
        <v>218</v>
      </c>
      <c r="C1867" s="243" t="s">
        <v>655</v>
      </c>
      <c r="D1867" s="247">
        <v>1425509</v>
      </c>
      <c r="E1867" s="247">
        <v>75026.789473684214</v>
      </c>
      <c r="F1867" s="255">
        <v>19979.36842105263</v>
      </c>
      <c r="G1867" s="2"/>
      <c r="H1867" s="2"/>
    </row>
    <row r="1868" spans="1:8" ht="15" x14ac:dyDescent="0.25">
      <c r="A1868" s="253" t="s">
        <v>521</v>
      </c>
      <c r="B1868" s="243">
        <v>218</v>
      </c>
      <c r="C1868" s="243" t="s">
        <v>655</v>
      </c>
      <c r="D1868" s="247">
        <v>4766844</v>
      </c>
      <c r="E1868" s="247">
        <v>89940.452830188675</v>
      </c>
      <c r="F1868" s="255">
        <v>18409.358490566039</v>
      </c>
      <c r="G1868" s="2"/>
      <c r="H1868" s="2"/>
    </row>
    <row r="1869" spans="1:8" ht="15" x14ac:dyDescent="0.25">
      <c r="A1869" s="253" t="s">
        <v>522</v>
      </c>
      <c r="B1869" s="243">
        <v>218</v>
      </c>
      <c r="C1869" s="243" t="s">
        <v>655</v>
      </c>
      <c r="D1869" s="247">
        <v>3617565</v>
      </c>
      <c r="E1869" s="247">
        <v>69568.557692307688</v>
      </c>
      <c r="F1869" s="255">
        <v>18750.461538461539</v>
      </c>
      <c r="G1869" s="2"/>
      <c r="H1869" s="2"/>
    </row>
    <row r="1870" spans="1:8" ht="15" x14ac:dyDescent="0.25">
      <c r="A1870" s="253" t="s">
        <v>523</v>
      </c>
      <c r="B1870" s="243">
        <v>218</v>
      </c>
      <c r="C1870" s="243" t="s">
        <v>655</v>
      </c>
      <c r="D1870" s="247">
        <v>3872741</v>
      </c>
      <c r="E1870" s="247">
        <v>73070.584905660377</v>
      </c>
      <c r="F1870" s="255">
        <v>18842.037735849055</v>
      </c>
      <c r="G1870" s="2"/>
      <c r="H1870" s="2"/>
    </row>
    <row r="1871" spans="1:8" ht="15" x14ac:dyDescent="0.25">
      <c r="A1871" s="253" t="s">
        <v>524</v>
      </c>
      <c r="B1871" s="243">
        <v>218</v>
      </c>
      <c r="C1871" s="243" t="s">
        <v>655</v>
      </c>
      <c r="D1871" s="247">
        <v>3719532</v>
      </c>
      <c r="E1871" s="247">
        <v>70179.84905660378</v>
      </c>
      <c r="F1871" s="255">
        <v>18842.037735849055</v>
      </c>
      <c r="G1871" s="2"/>
      <c r="H1871" s="2"/>
    </row>
    <row r="1872" spans="1:8" ht="15" x14ac:dyDescent="0.25">
      <c r="A1872" s="253" t="s">
        <v>525</v>
      </c>
      <c r="B1872" s="243">
        <v>218</v>
      </c>
      <c r="C1872" s="243" t="s">
        <v>655</v>
      </c>
      <c r="D1872" s="247">
        <v>2393384</v>
      </c>
      <c r="E1872" s="247">
        <v>45158.188679245286</v>
      </c>
      <c r="F1872" s="255">
        <v>18729.056603773584</v>
      </c>
      <c r="G1872" s="2"/>
      <c r="H1872" s="2"/>
    </row>
    <row r="1873" spans="1:8" ht="15" x14ac:dyDescent="0.25">
      <c r="A1873" s="253" t="s">
        <v>526</v>
      </c>
      <c r="B1873" s="243">
        <v>218</v>
      </c>
      <c r="C1873" s="243" t="s">
        <v>655</v>
      </c>
      <c r="D1873" s="247">
        <v>3490991</v>
      </c>
      <c r="E1873" s="247">
        <v>65867.75471698113</v>
      </c>
      <c r="F1873" s="255">
        <v>18842.037735849055</v>
      </c>
      <c r="G1873" s="2"/>
      <c r="H1873" s="2"/>
    </row>
    <row r="1874" spans="1:8" ht="15" x14ac:dyDescent="0.25">
      <c r="A1874" s="253" t="s">
        <v>527</v>
      </c>
      <c r="B1874" s="243">
        <v>218</v>
      </c>
      <c r="C1874" s="243" t="s">
        <v>655</v>
      </c>
      <c r="D1874" s="247">
        <v>10208558</v>
      </c>
      <c r="E1874" s="247">
        <v>10208558</v>
      </c>
      <c r="F1874" s="255">
        <v>1994580</v>
      </c>
      <c r="G1874" s="2"/>
      <c r="H1874" s="2"/>
    </row>
    <row r="1875" spans="1:8" ht="15" x14ac:dyDescent="0.25">
      <c r="A1875" s="253" t="s">
        <v>528</v>
      </c>
      <c r="B1875" s="243">
        <v>218</v>
      </c>
      <c r="C1875" s="243" t="s">
        <v>655</v>
      </c>
      <c r="D1875" s="247">
        <v>22208289</v>
      </c>
      <c r="E1875" s="247">
        <v>22208289</v>
      </c>
      <c r="F1875" s="255">
        <v>1995228</v>
      </c>
      <c r="G1875" s="2"/>
      <c r="H1875" s="2"/>
    </row>
    <row r="1876" spans="1:8" ht="15" x14ac:dyDescent="0.25">
      <c r="A1876" s="253" t="s">
        <v>529</v>
      </c>
      <c r="B1876" s="243">
        <v>218</v>
      </c>
      <c r="C1876" s="243" t="s">
        <v>655</v>
      </c>
      <c r="D1876" s="247">
        <v>6831076</v>
      </c>
      <c r="E1876" s="247">
        <v>3415538</v>
      </c>
      <c r="F1876" s="255">
        <v>199518</v>
      </c>
      <c r="G1876" s="2"/>
      <c r="H1876" s="2"/>
    </row>
    <row r="1877" spans="1:8" ht="15" x14ac:dyDescent="0.25">
      <c r="A1877" s="253" t="s">
        <v>530</v>
      </c>
      <c r="B1877" s="243">
        <v>218</v>
      </c>
      <c r="C1877" s="243" t="s">
        <v>655</v>
      </c>
      <c r="D1877" s="247">
        <v>8478896</v>
      </c>
      <c r="E1877" s="247">
        <v>8478896</v>
      </c>
      <c r="F1877" s="255">
        <v>528684</v>
      </c>
      <c r="G1877" s="2"/>
      <c r="H1877" s="2"/>
    </row>
    <row r="1878" spans="1:8" ht="15" x14ac:dyDescent="0.25">
      <c r="A1878" s="253" t="s">
        <v>531</v>
      </c>
      <c r="B1878" s="243">
        <v>218</v>
      </c>
      <c r="C1878" s="243" t="s">
        <v>655</v>
      </c>
      <c r="D1878" s="247">
        <v>1022843</v>
      </c>
      <c r="E1878" s="247">
        <v>1022843</v>
      </c>
      <c r="F1878" s="255">
        <v>432480</v>
      </c>
      <c r="G1878" s="2"/>
      <c r="H1878" s="2"/>
    </row>
    <row r="1879" spans="1:8" ht="15" x14ac:dyDescent="0.25">
      <c r="A1879" s="253" t="s">
        <v>532</v>
      </c>
      <c r="B1879" s="243">
        <v>218</v>
      </c>
      <c r="C1879" s="243" t="s">
        <v>655</v>
      </c>
      <c r="D1879" s="247">
        <v>24068713</v>
      </c>
      <c r="E1879" s="247">
        <v>24068713</v>
      </c>
      <c r="F1879" s="255">
        <v>2062117</v>
      </c>
      <c r="G1879" s="2"/>
      <c r="H1879" s="2"/>
    </row>
    <row r="1880" spans="1:8" ht="15" x14ac:dyDescent="0.25">
      <c r="A1880" s="250" t="s">
        <v>533</v>
      </c>
      <c r="B1880" s="328">
        <v>218</v>
      </c>
      <c r="C1880" s="328" t="s">
        <v>655</v>
      </c>
      <c r="D1880" s="333">
        <v>2289467</v>
      </c>
      <c r="E1880" s="333">
        <v>680116.82692307699</v>
      </c>
      <c r="F1880" s="336">
        <v>243435.46153846153</v>
      </c>
      <c r="G1880" s="2"/>
      <c r="H1880" s="2"/>
    </row>
    <row r="1881" spans="1:8" ht="15" x14ac:dyDescent="0.25">
      <c r="A1881" s="251" t="s">
        <v>534</v>
      </c>
      <c r="B1881" s="329"/>
      <c r="C1881" s="329"/>
      <c r="D1881" s="334"/>
      <c r="E1881" s="334"/>
      <c r="F1881" s="337"/>
      <c r="G1881" s="2"/>
      <c r="H1881" s="2"/>
    </row>
    <row r="1882" spans="1:8" ht="15" x14ac:dyDescent="0.25">
      <c r="A1882" s="251" t="s">
        <v>535</v>
      </c>
      <c r="B1882" s="329"/>
      <c r="C1882" s="329"/>
      <c r="D1882" s="334"/>
      <c r="E1882" s="334"/>
      <c r="F1882" s="337"/>
      <c r="G1882" s="2"/>
      <c r="H1882" s="2"/>
    </row>
    <row r="1883" spans="1:8" ht="15" x14ac:dyDescent="0.25">
      <c r="A1883" s="252" t="s">
        <v>536</v>
      </c>
      <c r="B1883" s="330"/>
      <c r="C1883" s="330"/>
      <c r="D1883" s="335"/>
      <c r="E1883" s="335"/>
      <c r="F1883" s="338"/>
      <c r="G1883" s="2"/>
      <c r="H1883" s="2"/>
    </row>
    <row r="1884" spans="1:8" ht="15" x14ac:dyDescent="0.25">
      <c r="A1884" s="253" t="s">
        <v>537</v>
      </c>
      <c r="B1884" s="243">
        <v>218</v>
      </c>
      <c r="C1884" s="243" t="s">
        <v>655</v>
      </c>
      <c r="D1884" s="247">
        <v>1472434</v>
      </c>
      <c r="E1884" s="247">
        <v>81801.888888888891</v>
      </c>
      <c r="F1884" s="255">
        <v>23594</v>
      </c>
      <c r="G1884" s="2"/>
      <c r="H1884" s="2"/>
    </row>
    <row r="1885" spans="1:8" ht="15" x14ac:dyDescent="0.25">
      <c r="A1885" s="253" t="s">
        <v>538</v>
      </c>
      <c r="B1885" s="243">
        <v>218</v>
      </c>
      <c r="C1885" s="243" t="s">
        <v>655</v>
      </c>
      <c r="D1885" s="247">
        <v>1838635</v>
      </c>
      <c r="E1885" s="247">
        <v>87554.047619047618</v>
      </c>
      <c r="F1885" s="255">
        <v>19620</v>
      </c>
      <c r="G1885" s="2"/>
      <c r="H1885" s="2"/>
    </row>
    <row r="1886" spans="1:8" ht="15" x14ac:dyDescent="0.25">
      <c r="A1886" s="253" t="s">
        <v>539</v>
      </c>
      <c r="B1886" s="243">
        <v>218</v>
      </c>
      <c r="C1886" s="243" t="s">
        <v>655</v>
      </c>
      <c r="D1886" s="247">
        <v>5819985</v>
      </c>
      <c r="E1886" s="247">
        <v>5819985</v>
      </c>
      <c r="F1886" s="255">
        <v>1376640</v>
      </c>
      <c r="G1886" s="2"/>
      <c r="H1886" s="2"/>
    </row>
    <row r="1887" spans="1:8" ht="15" x14ac:dyDescent="0.25">
      <c r="A1887" s="253" t="s">
        <v>540</v>
      </c>
      <c r="B1887" s="243">
        <v>218</v>
      </c>
      <c r="C1887" s="243" t="s">
        <v>655</v>
      </c>
      <c r="D1887" s="247">
        <v>7574599</v>
      </c>
      <c r="E1887" s="247">
        <v>77291.826530612248</v>
      </c>
      <c r="F1887" s="255">
        <v>29031.979591836734</v>
      </c>
      <c r="G1887" s="2"/>
      <c r="H1887" s="2"/>
    </row>
    <row r="1888" spans="1:8" ht="15" x14ac:dyDescent="0.25">
      <c r="A1888" s="250" t="s">
        <v>541</v>
      </c>
      <c r="B1888" s="328">
        <v>218</v>
      </c>
      <c r="C1888" s="328" t="s">
        <v>655</v>
      </c>
      <c r="D1888" s="333">
        <v>1791953</v>
      </c>
      <c r="E1888" s="333">
        <v>1791953</v>
      </c>
      <c r="F1888" s="336">
        <v>843564</v>
      </c>
      <c r="G1888" s="2"/>
      <c r="H1888" s="2"/>
    </row>
    <row r="1889" spans="1:8" ht="15" x14ac:dyDescent="0.25">
      <c r="A1889" s="251" t="s">
        <v>542</v>
      </c>
      <c r="B1889" s="329"/>
      <c r="C1889" s="329"/>
      <c r="D1889" s="334"/>
      <c r="E1889" s="334"/>
      <c r="F1889" s="337"/>
      <c r="G1889" s="2"/>
      <c r="H1889" s="2"/>
    </row>
    <row r="1890" spans="1:8" ht="15" x14ac:dyDescent="0.25">
      <c r="A1890" s="251" t="s">
        <v>543</v>
      </c>
      <c r="B1890" s="329"/>
      <c r="C1890" s="329"/>
      <c r="D1890" s="334"/>
      <c r="E1890" s="334"/>
      <c r="F1890" s="337"/>
      <c r="G1890" s="2"/>
      <c r="H1890" s="2"/>
    </row>
    <row r="1891" spans="1:8" ht="15" x14ac:dyDescent="0.25">
      <c r="A1891" s="251" t="s">
        <v>544</v>
      </c>
      <c r="B1891" s="329"/>
      <c r="C1891" s="329"/>
      <c r="D1891" s="334"/>
      <c r="E1891" s="334"/>
      <c r="F1891" s="337"/>
      <c r="G1891" s="2"/>
      <c r="H1891" s="2"/>
    </row>
    <row r="1892" spans="1:8" ht="15" x14ac:dyDescent="0.25">
      <c r="A1892" s="251" t="s">
        <v>545</v>
      </c>
      <c r="B1892" s="329"/>
      <c r="C1892" s="329"/>
      <c r="D1892" s="334"/>
      <c r="E1892" s="334"/>
      <c r="F1892" s="337"/>
      <c r="G1892" s="2"/>
      <c r="H1892" s="2"/>
    </row>
    <row r="1893" spans="1:8" ht="15" x14ac:dyDescent="0.25">
      <c r="A1893" s="251" t="s">
        <v>546</v>
      </c>
      <c r="B1893" s="329"/>
      <c r="C1893" s="329"/>
      <c r="D1893" s="334"/>
      <c r="E1893" s="334"/>
      <c r="F1893" s="337"/>
      <c r="G1893" s="2"/>
      <c r="H1893" s="2"/>
    </row>
    <row r="1894" spans="1:8" ht="15" x14ac:dyDescent="0.25">
      <c r="A1894" s="251" t="s">
        <v>547</v>
      </c>
      <c r="B1894" s="329"/>
      <c r="C1894" s="329"/>
      <c r="D1894" s="334"/>
      <c r="E1894" s="334"/>
      <c r="F1894" s="337"/>
      <c r="G1894" s="2"/>
      <c r="H1894" s="2"/>
    </row>
    <row r="1895" spans="1:8" ht="15" x14ac:dyDescent="0.25">
      <c r="A1895" s="251" t="s">
        <v>548</v>
      </c>
      <c r="B1895" s="329"/>
      <c r="C1895" s="329"/>
      <c r="D1895" s="334"/>
      <c r="E1895" s="334"/>
      <c r="F1895" s="337"/>
      <c r="G1895" s="2"/>
      <c r="H1895" s="2"/>
    </row>
    <row r="1896" spans="1:8" ht="15" x14ac:dyDescent="0.25">
      <c r="A1896" s="252" t="s">
        <v>549</v>
      </c>
      <c r="B1896" s="330"/>
      <c r="C1896" s="330"/>
      <c r="D1896" s="335"/>
      <c r="E1896" s="335"/>
      <c r="F1896" s="338"/>
      <c r="G1896" s="2"/>
      <c r="H1896" s="2"/>
    </row>
    <row r="1897" spans="1:8" ht="15" x14ac:dyDescent="0.25">
      <c r="A1897" s="250" t="s">
        <v>550</v>
      </c>
      <c r="B1897" s="328">
        <v>218</v>
      </c>
      <c r="C1897" s="328" t="s">
        <v>655</v>
      </c>
      <c r="D1897" s="333">
        <v>4697098</v>
      </c>
      <c r="E1897" s="333">
        <v>4473638.5</v>
      </c>
      <c r="F1897" s="336">
        <v>1095888</v>
      </c>
      <c r="G1897" s="2"/>
      <c r="H1897" s="2"/>
    </row>
    <row r="1898" spans="1:8" ht="15" x14ac:dyDescent="0.25">
      <c r="A1898" s="251" t="s">
        <v>551</v>
      </c>
      <c r="B1898" s="329"/>
      <c r="C1898" s="329"/>
      <c r="D1898" s="334"/>
      <c r="E1898" s="334"/>
      <c r="F1898" s="337"/>
      <c r="G1898" s="2"/>
      <c r="H1898" s="2"/>
    </row>
    <row r="1899" spans="1:8" ht="15" x14ac:dyDescent="0.25">
      <c r="A1899" s="252" t="s">
        <v>552</v>
      </c>
      <c r="B1899" s="330"/>
      <c r="C1899" s="330"/>
      <c r="D1899" s="335"/>
      <c r="E1899" s="335"/>
      <c r="F1899" s="338"/>
      <c r="G1899" s="2"/>
      <c r="H1899" s="2"/>
    </row>
    <row r="1900" spans="1:8" ht="15" x14ac:dyDescent="0.25">
      <c r="A1900" s="256" t="s">
        <v>553</v>
      </c>
      <c r="B1900" s="328">
        <v>218</v>
      </c>
      <c r="C1900" s="328" t="s">
        <v>655</v>
      </c>
      <c r="D1900" s="333">
        <v>4838056</v>
      </c>
      <c r="E1900" s="333">
        <v>2854244.4137931033</v>
      </c>
      <c r="F1900" s="336">
        <v>386743.44827586209</v>
      </c>
      <c r="G1900" s="2"/>
      <c r="H1900" s="2"/>
    </row>
    <row r="1901" spans="1:8" ht="15" x14ac:dyDescent="0.25">
      <c r="A1901" s="256" t="s">
        <v>554</v>
      </c>
      <c r="B1901" s="329"/>
      <c r="C1901" s="329"/>
      <c r="D1901" s="334"/>
      <c r="E1901" s="334"/>
      <c r="F1901" s="337"/>
      <c r="G1901" s="2"/>
      <c r="H1901" s="2"/>
    </row>
    <row r="1902" spans="1:8" ht="15" x14ac:dyDescent="0.25">
      <c r="A1902" s="256" t="s">
        <v>555</v>
      </c>
      <c r="B1902" s="329"/>
      <c r="C1902" s="329"/>
      <c r="D1902" s="334"/>
      <c r="E1902" s="334"/>
      <c r="F1902" s="337"/>
      <c r="G1902" s="2"/>
      <c r="H1902" s="2"/>
    </row>
    <row r="1903" spans="1:8" ht="15" x14ac:dyDescent="0.25">
      <c r="A1903" s="256" t="s">
        <v>556</v>
      </c>
      <c r="B1903" s="329"/>
      <c r="C1903" s="329"/>
      <c r="D1903" s="334"/>
      <c r="E1903" s="334"/>
      <c r="F1903" s="337"/>
      <c r="G1903" s="2"/>
      <c r="H1903" s="2"/>
    </row>
    <row r="1904" spans="1:8" ht="15" x14ac:dyDescent="0.25">
      <c r="A1904" s="256" t="s">
        <v>557</v>
      </c>
      <c r="B1904" s="329"/>
      <c r="C1904" s="329"/>
      <c r="D1904" s="334"/>
      <c r="E1904" s="334"/>
      <c r="F1904" s="337"/>
      <c r="G1904" s="2"/>
      <c r="H1904" s="2"/>
    </row>
    <row r="1905" spans="1:8" ht="15" x14ac:dyDescent="0.25">
      <c r="A1905" s="257" t="s">
        <v>558</v>
      </c>
      <c r="B1905" s="330"/>
      <c r="C1905" s="330"/>
      <c r="D1905" s="335"/>
      <c r="E1905" s="335"/>
      <c r="F1905" s="338"/>
      <c r="G1905" s="2"/>
      <c r="H1905" s="2"/>
    </row>
    <row r="1906" spans="1:8" ht="15" x14ac:dyDescent="0.25">
      <c r="A1906" s="253" t="s">
        <v>559</v>
      </c>
      <c r="B1906" s="243">
        <v>218</v>
      </c>
      <c r="C1906" s="243" t="s">
        <v>655</v>
      </c>
      <c r="D1906" s="247">
        <v>591257</v>
      </c>
      <c r="E1906" s="247">
        <v>118251.4</v>
      </c>
      <c r="F1906" s="255">
        <v>55526.400000000001</v>
      </c>
      <c r="G1906" s="2"/>
      <c r="H1906" s="2"/>
    </row>
    <row r="1907" spans="1:8" ht="15" x14ac:dyDescent="0.25">
      <c r="A1907" s="256" t="s">
        <v>560</v>
      </c>
      <c r="B1907" s="328">
        <v>218</v>
      </c>
      <c r="C1907" s="328" t="s">
        <v>655</v>
      </c>
      <c r="D1907" s="333">
        <v>7499587</v>
      </c>
      <c r="E1907" s="333">
        <v>7499587</v>
      </c>
      <c r="F1907" s="336">
        <v>1862400</v>
      </c>
      <c r="G1907" s="2"/>
      <c r="H1907" s="2"/>
    </row>
    <row r="1908" spans="1:8" ht="15" x14ac:dyDescent="0.25">
      <c r="A1908" s="256" t="s">
        <v>561</v>
      </c>
      <c r="B1908" s="329"/>
      <c r="C1908" s="329"/>
      <c r="D1908" s="334"/>
      <c r="E1908" s="334"/>
      <c r="F1908" s="337"/>
      <c r="G1908" s="2"/>
      <c r="H1908" s="2"/>
    </row>
    <row r="1909" spans="1:8" ht="15" x14ac:dyDescent="0.25">
      <c r="A1909" s="256" t="s">
        <v>562</v>
      </c>
      <c r="B1909" s="329"/>
      <c r="C1909" s="329"/>
      <c r="D1909" s="334"/>
      <c r="E1909" s="334"/>
      <c r="F1909" s="337"/>
      <c r="G1909" s="2"/>
      <c r="H1909" s="2"/>
    </row>
    <row r="1910" spans="1:8" ht="15" x14ac:dyDescent="0.25">
      <c r="A1910" s="256" t="s">
        <v>563</v>
      </c>
      <c r="B1910" s="329"/>
      <c r="C1910" s="329"/>
      <c r="D1910" s="334"/>
      <c r="E1910" s="334"/>
      <c r="F1910" s="337"/>
      <c r="G1910" s="2"/>
      <c r="H1910" s="2"/>
    </row>
    <row r="1911" spans="1:8" ht="15" x14ac:dyDescent="0.25">
      <c r="A1911" s="256" t="s">
        <v>564</v>
      </c>
      <c r="B1911" s="329"/>
      <c r="C1911" s="329"/>
      <c r="D1911" s="334"/>
      <c r="E1911" s="334"/>
      <c r="F1911" s="337"/>
      <c r="G1911" s="2"/>
      <c r="H1911" s="2"/>
    </row>
    <row r="1912" spans="1:8" ht="15" x14ac:dyDescent="0.25">
      <c r="A1912" s="256" t="s">
        <v>565</v>
      </c>
      <c r="B1912" s="329"/>
      <c r="C1912" s="329"/>
      <c r="D1912" s="334"/>
      <c r="E1912" s="334"/>
      <c r="F1912" s="337"/>
      <c r="G1912" s="2"/>
      <c r="H1912" s="2"/>
    </row>
    <row r="1913" spans="1:8" ht="15" x14ac:dyDescent="0.25">
      <c r="A1913" s="256" t="s">
        <v>566</v>
      </c>
      <c r="B1913" s="329"/>
      <c r="C1913" s="329"/>
      <c r="D1913" s="334"/>
      <c r="E1913" s="334"/>
      <c r="F1913" s="337"/>
      <c r="G1913" s="2"/>
      <c r="H1913" s="2"/>
    </row>
    <row r="1914" spans="1:8" ht="15" x14ac:dyDescent="0.25">
      <c r="A1914" s="256" t="s">
        <v>567</v>
      </c>
      <c r="B1914" s="329"/>
      <c r="C1914" s="329"/>
      <c r="D1914" s="334"/>
      <c r="E1914" s="334"/>
      <c r="F1914" s="337"/>
      <c r="G1914" s="2"/>
      <c r="H1914" s="2"/>
    </row>
    <row r="1915" spans="1:8" ht="15" x14ac:dyDescent="0.25">
      <c r="A1915" s="256" t="s">
        <v>568</v>
      </c>
      <c r="B1915" s="329"/>
      <c r="C1915" s="329"/>
      <c r="D1915" s="334"/>
      <c r="E1915" s="334"/>
      <c r="F1915" s="337"/>
      <c r="G1915" s="2"/>
      <c r="H1915" s="2"/>
    </row>
    <row r="1916" spans="1:8" ht="15" x14ac:dyDescent="0.25">
      <c r="A1916" s="256" t="s">
        <v>569</v>
      </c>
      <c r="B1916" s="329"/>
      <c r="C1916" s="329"/>
      <c r="D1916" s="334"/>
      <c r="E1916" s="334"/>
      <c r="F1916" s="337"/>
      <c r="G1916" s="2"/>
      <c r="H1916" s="2"/>
    </row>
    <row r="1917" spans="1:8" ht="15" x14ac:dyDescent="0.25">
      <c r="A1917" s="256" t="s">
        <v>570</v>
      </c>
      <c r="B1917" s="329"/>
      <c r="C1917" s="329"/>
      <c r="D1917" s="334"/>
      <c r="E1917" s="334"/>
      <c r="F1917" s="337"/>
      <c r="G1917" s="2"/>
      <c r="H1917" s="2"/>
    </row>
    <row r="1918" spans="1:8" ht="15" x14ac:dyDescent="0.25">
      <c r="A1918" s="256" t="s">
        <v>571</v>
      </c>
      <c r="B1918" s="329"/>
      <c r="C1918" s="329"/>
      <c r="D1918" s="334"/>
      <c r="E1918" s="334"/>
      <c r="F1918" s="337"/>
      <c r="G1918" s="2"/>
      <c r="H1918" s="2"/>
    </row>
    <row r="1919" spans="1:8" ht="15" x14ac:dyDescent="0.25">
      <c r="A1919" s="256" t="s">
        <v>572</v>
      </c>
      <c r="B1919" s="329"/>
      <c r="C1919" s="329"/>
      <c r="D1919" s="334"/>
      <c r="E1919" s="334"/>
      <c r="F1919" s="337"/>
      <c r="G1919" s="2"/>
      <c r="H1919" s="2"/>
    </row>
    <row r="1920" spans="1:8" ht="15" x14ac:dyDescent="0.25">
      <c r="A1920" s="256" t="s">
        <v>573</v>
      </c>
      <c r="B1920" s="329"/>
      <c r="C1920" s="329"/>
      <c r="D1920" s="334"/>
      <c r="E1920" s="334"/>
      <c r="F1920" s="337"/>
      <c r="G1920" s="2"/>
      <c r="H1920" s="2"/>
    </row>
    <row r="1921" spans="1:8" ht="15" x14ac:dyDescent="0.25">
      <c r="A1921" s="256" t="s">
        <v>574</v>
      </c>
      <c r="B1921" s="329"/>
      <c r="C1921" s="329"/>
      <c r="D1921" s="334"/>
      <c r="E1921" s="334"/>
      <c r="F1921" s="337"/>
      <c r="G1921" s="2"/>
      <c r="H1921" s="2"/>
    </row>
    <row r="1922" spans="1:8" ht="15" x14ac:dyDescent="0.25">
      <c r="A1922" s="256" t="s">
        <v>575</v>
      </c>
      <c r="B1922" s="329"/>
      <c r="C1922" s="329"/>
      <c r="D1922" s="334"/>
      <c r="E1922" s="334"/>
      <c r="F1922" s="337"/>
      <c r="G1922" s="2"/>
      <c r="H1922" s="2"/>
    </row>
    <row r="1923" spans="1:8" ht="15" x14ac:dyDescent="0.25">
      <c r="A1923" s="256" t="s">
        <v>576</v>
      </c>
      <c r="B1923" s="329"/>
      <c r="C1923" s="329"/>
      <c r="D1923" s="334"/>
      <c r="E1923" s="334"/>
      <c r="F1923" s="337"/>
      <c r="G1923" s="2"/>
      <c r="H1923" s="2"/>
    </row>
    <row r="1924" spans="1:8" ht="15" x14ac:dyDescent="0.25">
      <c r="A1924" s="256" t="s">
        <v>577</v>
      </c>
      <c r="B1924" s="329"/>
      <c r="C1924" s="329"/>
      <c r="D1924" s="334"/>
      <c r="E1924" s="334"/>
      <c r="F1924" s="337"/>
      <c r="G1924" s="2"/>
      <c r="H1924" s="2"/>
    </row>
    <row r="1925" spans="1:8" ht="15" x14ac:dyDescent="0.25">
      <c r="A1925" s="256" t="s">
        <v>578</v>
      </c>
      <c r="B1925" s="329"/>
      <c r="C1925" s="329"/>
      <c r="D1925" s="334"/>
      <c r="E1925" s="334"/>
      <c r="F1925" s="337"/>
      <c r="G1925" s="2"/>
      <c r="H1925" s="2"/>
    </row>
    <row r="1926" spans="1:8" ht="15" x14ac:dyDescent="0.25">
      <c r="A1926" s="256" t="s">
        <v>579</v>
      </c>
      <c r="B1926" s="329"/>
      <c r="C1926" s="329"/>
      <c r="D1926" s="334"/>
      <c r="E1926" s="334"/>
      <c r="F1926" s="337"/>
      <c r="G1926" s="2"/>
      <c r="H1926" s="2"/>
    </row>
    <row r="1927" spans="1:8" ht="15" x14ac:dyDescent="0.25">
      <c r="A1927" s="256" t="s">
        <v>580</v>
      </c>
      <c r="B1927" s="329"/>
      <c r="C1927" s="329"/>
      <c r="D1927" s="334"/>
      <c r="E1927" s="334"/>
      <c r="F1927" s="337"/>
      <c r="G1927" s="2"/>
      <c r="H1927" s="2"/>
    </row>
    <row r="1928" spans="1:8" ht="15" x14ac:dyDescent="0.25">
      <c r="A1928" s="256" t="s">
        <v>581</v>
      </c>
      <c r="B1928" s="329"/>
      <c r="C1928" s="329"/>
      <c r="D1928" s="334"/>
      <c r="E1928" s="334"/>
      <c r="F1928" s="337"/>
      <c r="G1928" s="2"/>
      <c r="H1928" s="2"/>
    </row>
    <row r="1929" spans="1:8" ht="15" x14ac:dyDescent="0.25">
      <c r="A1929" s="256" t="s">
        <v>582</v>
      </c>
      <c r="B1929" s="329"/>
      <c r="C1929" s="329"/>
      <c r="D1929" s="334"/>
      <c r="E1929" s="334"/>
      <c r="F1929" s="337"/>
      <c r="G1929" s="2"/>
      <c r="H1929" s="2"/>
    </row>
    <row r="1930" spans="1:8" ht="15" x14ac:dyDescent="0.25">
      <c r="A1930" s="256" t="s">
        <v>583</v>
      </c>
      <c r="B1930" s="329"/>
      <c r="C1930" s="329"/>
      <c r="D1930" s="334"/>
      <c r="E1930" s="334"/>
      <c r="F1930" s="337"/>
      <c r="G1930" s="2"/>
      <c r="H1930" s="2"/>
    </row>
    <row r="1931" spans="1:8" ht="15" x14ac:dyDescent="0.25">
      <c r="A1931" s="256" t="s">
        <v>584</v>
      </c>
      <c r="B1931" s="329"/>
      <c r="C1931" s="329"/>
      <c r="D1931" s="334"/>
      <c r="E1931" s="334"/>
      <c r="F1931" s="337"/>
      <c r="G1931" s="2"/>
      <c r="H1931" s="2"/>
    </row>
    <row r="1932" spans="1:8" ht="15" x14ac:dyDescent="0.25">
      <c r="A1932" s="256" t="s">
        <v>585</v>
      </c>
      <c r="B1932" s="329"/>
      <c r="C1932" s="329"/>
      <c r="D1932" s="334"/>
      <c r="E1932" s="334"/>
      <c r="F1932" s="337"/>
      <c r="G1932" s="2"/>
      <c r="H1932" s="2"/>
    </row>
    <row r="1933" spans="1:8" ht="15" x14ac:dyDescent="0.25">
      <c r="A1933" s="256" t="s">
        <v>586</v>
      </c>
      <c r="B1933" s="329"/>
      <c r="C1933" s="329"/>
      <c r="D1933" s="334"/>
      <c r="E1933" s="334"/>
      <c r="F1933" s="337"/>
      <c r="G1933" s="2"/>
      <c r="H1933" s="2"/>
    </row>
    <row r="1934" spans="1:8" ht="15" x14ac:dyDescent="0.25">
      <c r="A1934" s="256" t="s">
        <v>587</v>
      </c>
      <c r="B1934" s="329"/>
      <c r="C1934" s="329"/>
      <c r="D1934" s="334"/>
      <c r="E1934" s="334"/>
      <c r="F1934" s="337"/>
      <c r="G1934" s="2"/>
      <c r="H1934" s="2"/>
    </row>
    <row r="1935" spans="1:8" ht="15" x14ac:dyDescent="0.25">
      <c r="A1935" s="256" t="s">
        <v>588</v>
      </c>
      <c r="B1935" s="329"/>
      <c r="C1935" s="329"/>
      <c r="D1935" s="334"/>
      <c r="E1935" s="334"/>
      <c r="F1935" s="337"/>
      <c r="G1935" s="2"/>
      <c r="H1935" s="2"/>
    </row>
    <row r="1936" spans="1:8" ht="15" x14ac:dyDescent="0.25">
      <c r="A1936" s="256" t="s">
        <v>589</v>
      </c>
      <c r="B1936" s="329"/>
      <c r="C1936" s="329"/>
      <c r="D1936" s="334"/>
      <c r="E1936" s="334"/>
      <c r="F1936" s="337"/>
      <c r="G1936" s="2"/>
      <c r="H1936" s="2"/>
    </row>
    <row r="1937" spans="1:8" ht="15" x14ac:dyDescent="0.25">
      <c r="A1937" s="256" t="s">
        <v>590</v>
      </c>
      <c r="B1937" s="329"/>
      <c r="C1937" s="329"/>
      <c r="D1937" s="334"/>
      <c r="E1937" s="334"/>
      <c r="F1937" s="337"/>
      <c r="G1937" s="2"/>
      <c r="H1937" s="2"/>
    </row>
    <row r="1938" spans="1:8" ht="15" x14ac:dyDescent="0.25">
      <c r="A1938" s="256" t="s">
        <v>591</v>
      </c>
      <c r="B1938" s="329"/>
      <c r="C1938" s="329"/>
      <c r="D1938" s="334"/>
      <c r="E1938" s="334"/>
      <c r="F1938" s="337"/>
      <c r="G1938" s="2"/>
      <c r="H1938" s="2"/>
    </row>
    <row r="1939" spans="1:8" ht="15" x14ac:dyDescent="0.25">
      <c r="A1939" s="256" t="s">
        <v>592</v>
      </c>
      <c r="B1939" s="329"/>
      <c r="C1939" s="329"/>
      <c r="D1939" s="334"/>
      <c r="E1939" s="334"/>
      <c r="F1939" s="337"/>
      <c r="G1939" s="2"/>
      <c r="H1939" s="2"/>
    </row>
    <row r="1940" spans="1:8" ht="15" x14ac:dyDescent="0.25">
      <c r="A1940" s="256" t="s">
        <v>593</v>
      </c>
      <c r="B1940" s="329"/>
      <c r="C1940" s="329"/>
      <c r="D1940" s="334"/>
      <c r="E1940" s="334"/>
      <c r="F1940" s="337"/>
      <c r="G1940" s="2"/>
      <c r="H1940" s="2"/>
    </row>
    <row r="1941" spans="1:8" ht="15" x14ac:dyDescent="0.25">
      <c r="A1941" s="256" t="s">
        <v>594</v>
      </c>
      <c r="B1941" s="329"/>
      <c r="C1941" s="329"/>
      <c r="D1941" s="334"/>
      <c r="E1941" s="334"/>
      <c r="F1941" s="337"/>
      <c r="G1941" s="2"/>
      <c r="H1941" s="2"/>
    </row>
    <row r="1942" spans="1:8" ht="15" x14ac:dyDescent="0.25">
      <c r="A1942" s="256" t="s">
        <v>595</v>
      </c>
      <c r="B1942" s="329"/>
      <c r="C1942" s="329"/>
      <c r="D1942" s="334"/>
      <c r="E1942" s="334"/>
      <c r="F1942" s="337"/>
      <c r="G1942" s="2"/>
      <c r="H1942" s="2"/>
    </row>
    <row r="1943" spans="1:8" ht="15" x14ac:dyDescent="0.25">
      <c r="A1943" s="256" t="s">
        <v>596</v>
      </c>
      <c r="B1943" s="329"/>
      <c r="C1943" s="329"/>
      <c r="D1943" s="334"/>
      <c r="E1943" s="334"/>
      <c r="F1943" s="337"/>
      <c r="G1943" s="2"/>
      <c r="H1943" s="2"/>
    </row>
    <row r="1944" spans="1:8" ht="15" x14ac:dyDescent="0.25">
      <c r="A1944" s="256" t="s">
        <v>597</v>
      </c>
      <c r="B1944" s="329"/>
      <c r="C1944" s="329"/>
      <c r="D1944" s="334"/>
      <c r="E1944" s="334"/>
      <c r="F1944" s="337"/>
      <c r="G1944" s="2"/>
      <c r="H1944" s="2"/>
    </row>
    <row r="1945" spans="1:8" ht="15" x14ac:dyDescent="0.25">
      <c r="A1945" s="256" t="s">
        <v>598</v>
      </c>
      <c r="B1945" s="329"/>
      <c r="C1945" s="329"/>
      <c r="D1945" s="334"/>
      <c r="E1945" s="334"/>
      <c r="F1945" s="337"/>
      <c r="G1945" s="2"/>
      <c r="H1945" s="2"/>
    </row>
    <row r="1946" spans="1:8" ht="15" x14ac:dyDescent="0.25">
      <c r="A1946" s="256" t="s">
        <v>599</v>
      </c>
      <c r="B1946" s="329"/>
      <c r="C1946" s="329"/>
      <c r="D1946" s="334"/>
      <c r="E1946" s="334"/>
      <c r="F1946" s="337"/>
      <c r="G1946" s="2"/>
      <c r="H1946" s="2"/>
    </row>
    <row r="1947" spans="1:8" ht="15" x14ac:dyDescent="0.25">
      <c r="A1947" s="257" t="s">
        <v>600</v>
      </c>
      <c r="B1947" s="330"/>
      <c r="C1947" s="330"/>
      <c r="D1947" s="335"/>
      <c r="E1947" s="335"/>
      <c r="F1947" s="338"/>
      <c r="G1947" s="2"/>
      <c r="H1947" s="2"/>
    </row>
    <row r="1948" spans="1:8" ht="15" x14ac:dyDescent="0.25">
      <c r="A1948" s="253" t="s">
        <v>601</v>
      </c>
      <c r="B1948" s="245">
        <v>218</v>
      </c>
      <c r="C1948" s="245" t="s">
        <v>655</v>
      </c>
      <c r="D1948" s="248">
        <v>6167833</v>
      </c>
      <c r="E1948" s="248">
        <v>6167833</v>
      </c>
      <c r="F1948" s="258">
        <v>833676</v>
      </c>
      <c r="G1948" s="2"/>
      <c r="H1948" s="2"/>
    </row>
    <row r="1949" spans="1:8" ht="15" x14ac:dyDescent="0.25">
      <c r="A1949" s="251" t="s">
        <v>602</v>
      </c>
      <c r="B1949" s="245">
        <v>218</v>
      </c>
      <c r="C1949" s="245" t="s">
        <v>655</v>
      </c>
      <c r="D1949" s="248">
        <v>8679146</v>
      </c>
      <c r="E1949" s="248">
        <v>8679146</v>
      </c>
      <c r="F1949" s="258">
        <v>985104</v>
      </c>
      <c r="G1949" s="2"/>
      <c r="H1949" s="2"/>
    </row>
    <row r="1950" spans="1:8" ht="15" x14ac:dyDescent="0.25">
      <c r="A1950" s="253" t="s">
        <v>603</v>
      </c>
      <c r="B1950" s="245">
        <v>218</v>
      </c>
      <c r="C1950" s="245" t="s">
        <v>655</v>
      </c>
      <c r="D1950" s="248">
        <v>19887090</v>
      </c>
      <c r="E1950" s="248">
        <v>19887090</v>
      </c>
      <c r="F1950" s="258">
        <v>6276228</v>
      </c>
      <c r="G1950" s="2"/>
      <c r="H1950" s="2"/>
    </row>
    <row r="1951" spans="1:8" ht="15" x14ac:dyDescent="0.25">
      <c r="A1951" s="251" t="s">
        <v>604</v>
      </c>
      <c r="B1951" s="245">
        <v>218</v>
      </c>
      <c r="C1951" s="245" t="s">
        <v>655</v>
      </c>
      <c r="D1951" s="248">
        <v>4619757</v>
      </c>
      <c r="E1951" s="248">
        <v>4619757</v>
      </c>
      <c r="F1951" s="258">
        <v>1196640</v>
      </c>
      <c r="G1951" s="2"/>
      <c r="H1951" s="2"/>
    </row>
    <row r="1952" spans="1:8" ht="15" x14ac:dyDescent="0.25">
      <c r="A1952" s="253" t="s">
        <v>605</v>
      </c>
      <c r="B1952" s="245">
        <v>218</v>
      </c>
      <c r="C1952" s="245" t="s">
        <v>655</v>
      </c>
      <c r="D1952" s="248">
        <v>2610863</v>
      </c>
      <c r="E1952" s="248">
        <v>108785.95833333333</v>
      </c>
      <c r="F1952" s="258">
        <v>75441</v>
      </c>
      <c r="G1952" s="2"/>
      <c r="H1952" s="2"/>
    </row>
    <row r="1953" spans="1:8" ht="15" x14ac:dyDescent="0.25">
      <c r="A1953" s="251" t="s">
        <v>606</v>
      </c>
      <c r="B1953" s="245">
        <v>218</v>
      </c>
      <c r="C1953" s="245" t="s">
        <v>655</v>
      </c>
      <c r="D1953" s="248">
        <v>24163343</v>
      </c>
      <c r="E1953" s="248">
        <v>24163343</v>
      </c>
      <c r="F1953" s="258">
        <v>4460244</v>
      </c>
      <c r="G1953" s="2"/>
      <c r="H1953" s="2"/>
    </row>
    <row r="1954" spans="1:8" ht="15" x14ac:dyDescent="0.25">
      <c r="A1954" s="253" t="s">
        <v>607</v>
      </c>
      <c r="B1954" s="245">
        <v>218</v>
      </c>
      <c r="C1954" s="245" t="s">
        <v>655</v>
      </c>
      <c r="D1954" s="248">
        <v>44008306</v>
      </c>
      <c r="E1954" s="248">
        <v>44008306</v>
      </c>
      <c r="F1954" s="258">
        <v>5032800</v>
      </c>
      <c r="G1954" s="2"/>
      <c r="H1954" s="2"/>
    </row>
    <row r="1955" spans="1:8" ht="15" x14ac:dyDescent="0.25">
      <c r="A1955" s="251" t="s">
        <v>608</v>
      </c>
      <c r="B1955" s="245">
        <v>218</v>
      </c>
      <c r="C1955" s="245" t="s">
        <v>655</v>
      </c>
      <c r="D1955" s="248">
        <v>25099758</v>
      </c>
      <c r="E1955" s="248">
        <v>25099758</v>
      </c>
      <c r="F1955" s="258">
        <v>4709880</v>
      </c>
      <c r="G1955" s="2"/>
      <c r="H1955" s="2"/>
    </row>
    <row r="1956" spans="1:8" ht="15" x14ac:dyDescent="0.25">
      <c r="A1956" s="253" t="s">
        <v>609</v>
      </c>
      <c r="B1956" s="245">
        <v>218</v>
      </c>
      <c r="C1956" s="245" t="s">
        <v>655</v>
      </c>
      <c r="D1956" s="248">
        <v>20372203</v>
      </c>
      <c r="E1956" s="248">
        <v>20372203</v>
      </c>
      <c r="F1956" s="258">
        <v>1076340</v>
      </c>
      <c r="G1956" s="2"/>
      <c r="H1956" s="2"/>
    </row>
    <row r="1957" spans="1:8" ht="15" x14ac:dyDescent="0.25">
      <c r="A1957" s="251" t="s">
        <v>610</v>
      </c>
      <c r="B1957" s="245">
        <v>218</v>
      </c>
      <c r="C1957" s="245" t="s">
        <v>655</v>
      </c>
      <c r="D1957" s="248">
        <v>63894317</v>
      </c>
      <c r="E1957" s="248">
        <v>63894317</v>
      </c>
      <c r="F1957" s="258">
        <v>4472544</v>
      </c>
      <c r="G1957" s="2"/>
      <c r="H1957" s="2"/>
    </row>
    <row r="1958" spans="1:8" ht="15" x14ac:dyDescent="0.25">
      <c r="A1958" s="253" t="s">
        <v>611</v>
      </c>
      <c r="B1958" s="245">
        <v>218</v>
      </c>
      <c r="C1958" s="245" t="s">
        <v>655</v>
      </c>
      <c r="D1958" s="248">
        <v>241410</v>
      </c>
      <c r="E1958" s="248">
        <v>241410</v>
      </c>
      <c r="F1958" s="258">
        <v>374556</v>
      </c>
      <c r="G1958" s="2"/>
      <c r="H1958" s="2"/>
    </row>
    <row r="1959" spans="1:8" ht="15" x14ac:dyDescent="0.25">
      <c r="A1959" s="251" t="s">
        <v>612</v>
      </c>
      <c r="B1959" s="245">
        <v>218</v>
      </c>
      <c r="C1959" s="245" t="s">
        <v>655</v>
      </c>
      <c r="D1959" s="248">
        <v>11639520</v>
      </c>
      <c r="E1959" s="248">
        <v>11639520</v>
      </c>
      <c r="F1959" s="258">
        <v>2418000</v>
      </c>
      <c r="G1959" s="2"/>
      <c r="H1959" s="2"/>
    </row>
    <row r="1960" spans="1:8" ht="15" x14ac:dyDescent="0.25">
      <c r="A1960" s="253" t="s">
        <v>613</v>
      </c>
      <c r="B1960" s="245">
        <v>218</v>
      </c>
      <c r="C1960" s="245" t="s">
        <v>655</v>
      </c>
      <c r="D1960" s="248">
        <v>2496089</v>
      </c>
      <c r="E1960" s="248">
        <v>2496089</v>
      </c>
      <c r="F1960" s="258">
        <v>944124</v>
      </c>
      <c r="G1960" s="2"/>
      <c r="H1960" s="2"/>
    </row>
    <row r="1961" spans="1:8" ht="15" x14ac:dyDescent="0.25">
      <c r="A1961" s="253" t="s">
        <v>614</v>
      </c>
      <c r="B1961" s="245">
        <v>218</v>
      </c>
      <c r="C1961" s="245" t="s">
        <v>655</v>
      </c>
      <c r="D1961" s="248">
        <v>2442251</v>
      </c>
      <c r="E1961" s="248">
        <v>610562.75</v>
      </c>
      <c r="F1961" s="258">
        <v>255282</v>
      </c>
      <c r="G1961" s="2"/>
      <c r="H1961" s="2"/>
    </row>
    <row r="1962" spans="1:8" ht="15" x14ac:dyDescent="0.25">
      <c r="A1962" s="251" t="s">
        <v>615</v>
      </c>
      <c r="B1962" s="245">
        <v>218</v>
      </c>
      <c r="C1962" s="245" t="s">
        <v>655</v>
      </c>
      <c r="D1962" s="248">
        <v>127225</v>
      </c>
      <c r="E1962" s="248">
        <v>42408.333333333336</v>
      </c>
      <c r="F1962" s="258">
        <v>61476</v>
      </c>
      <c r="G1962" s="2"/>
      <c r="H1962" s="2"/>
    </row>
    <row r="1963" spans="1:8" ht="15" x14ac:dyDescent="0.25">
      <c r="A1963" s="250" t="s">
        <v>616</v>
      </c>
      <c r="B1963" s="245">
        <v>218</v>
      </c>
      <c r="C1963" s="245" t="s">
        <v>655</v>
      </c>
      <c r="D1963" s="248">
        <v>0</v>
      </c>
      <c r="E1963" s="248">
        <v>0</v>
      </c>
      <c r="F1963" s="258">
        <v>0</v>
      </c>
      <c r="G1963" s="2"/>
      <c r="H1963" s="2"/>
    </row>
    <row r="1964" spans="1:8" ht="15" x14ac:dyDescent="0.25">
      <c r="A1964" s="250" t="s">
        <v>617</v>
      </c>
      <c r="B1964" s="328">
        <v>218</v>
      </c>
      <c r="C1964" s="328" t="s">
        <v>655</v>
      </c>
      <c r="D1964" s="333">
        <v>3790115</v>
      </c>
      <c r="E1964" s="333">
        <v>831485.4411764706</v>
      </c>
      <c r="F1964" s="336">
        <v>29270.117647058825</v>
      </c>
      <c r="G1964" s="2"/>
      <c r="H1964" s="2"/>
    </row>
    <row r="1965" spans="1:8" ht="15" x14ac:dyDescent="0.25">
      <c r="A1965" s="252" t="s">
        <v>618</v>
      </c>
      <c r="B1965" s="330"/>
      <c r="C1965" s="330"/>
      <c r="D1965" s="335"/>
      <c r="E1965" s="335"/>
      <c r="F1965" s="338"/>
      <c r="G1965" s="2"/>
      <c r="H1965" s="2"/>
    </row>
    <row r="1966" spans="1:8" ht="15" x14ac:dyDescent="0.25">
      <c r="A1966" s="252" t="s">
        <v>619</v>
      </c>
      <c r="B1966" s="245">
        <v>218</v>
      </c>
      <c r="C1966" s="245" t="s">
        <v>655</v>
      </c>
      <c r="D1966" s="248">
        <v>28598838</v>
      </c>
      <c r="E1966" s="248">
        <v>28598838</v>
      </c>
      <c r="F1966" s="258">
        <v>3478164</v>
      </c>
      <c r="G1966" s="2"/>
      <c r="H1966" s="2"/>
    </row>
    <row r="1967" spans="1:8" ht="15" x14ac:dyDescent="0.25">
      <c r="A1967" s="253" t="s">
        <v>620</v>
      </c>
      <c r="B1967" s="245">
        <v>218</v>
      </c>
      <c r="C1967" s="245" t="s">
        <v>655</v>
      </c>
      <c r="D1967" s="248">
        <v>10924840</v>
      </c>
      <c r="E1967" s="248">
        <v>10924840</v>
      </c>
      <c r="F1967" s="258">
        <v>1170756</v>
      </c>
      <c r="G1967" s="2"/>
      <c r="H1967" s="2"/>
    </row>
    <row r="1968" spans="1:8" ht="15" x14ac:dyDescent="0.25">
      <c r="A1968" s="253" t="s">
        <v>621</v>
      </c>
      <c r="B1968" s="245">
        <v>218</v>
      </c>
      <c r="C1968" s="245" t="s">
        <v>655</v>
      </c>
      <c r="D1968" s="248">
        <v>1609743</v>
      </c>
      <c r="E1968" s="248">
        <v>1609743</v>
      </c>
      <c r="F1968" s="258">
        <v>129348</v>
      </c>
      <c r="G1968" s="2"/>
      <c r="H1968" s="2"/>
    </row>
    <row r="1969" spans="1:8" ht="15" x14ac:dyDescent="0.25">
      <c r="A1969" s="253" t="s">
        <v>622</v>
      </c>
      <c r="B1969" s="245">
        <v>218</v>
      </c>
      <c r="C1969" s="245" t="s">
        <v>655</v>
      </c>
      <c r="D1969" s="248">
        <v>25199390</v>
      </c>
      <c r="E1969" s="248">
        <v>25199390</v>
      </c>
      <c r="F1969" s="258">
        <v>1872756</v>
      </c>
      <c r="G1969" s="2"/>
      <c r="H1969" s="2"/>
    </row>
    <row r="1970" spans="1:8" ht="15" x14ac:dyDescent="0.25">
      <c r="A1970" s="253" t="s">
        <v>623</v>
      </c>
      <c r="B1970" s="245">
        <v>218</v>
      </c>
      <c r="C1970" s="245" t="s">
        <v>655</v>
      </c>
      <c r="D1970" s="248">
        <v>11968352</v>
      </c>
      <c r="E1970" s="248">
        <v>11968352</v>
      </c>
      <c r="F1970" s="258">
        <v>2996400</v>
      </c>
      <c r="G1970" s="2"/>
      <c r="H1970" s="2"/>
    </row>
    <row r="1971" spans="1:8" ht="15" x14ac:dyDescent="0.25">
      <c r="A1971" s="253" t="s">
        <v>624</v>
      </c>
      <c r="B1971" s="245">
        <v>218</v>
      </c>
      <c r="C1971" s="245" t="s">
        <v>655</v>
      </c>
      <c r="D1971" s="248">
        <v>755376</v>
      </c>
      <c r="E1971" s="248">
        <v>755376</v>
      </c>
      <c r="F1971" s="258">
        <v>343656</v>
      </c>
      <c r="G1971" s="2"/>
      <c r="H1971" s="2"/>
    </row>
    <row r="1972" spans="1:8" ht="15" x14ac:dyDescent="0.25">
      <c r="A1972" s="253" t="s">
        <v>625</v>
      </c>
      <c r="B1972" s="245">
        <v>218</v>
      </c>
      <c r="C1972" s="245" t="s">
        <v>655</v>
      </c>
      <c r="D1972" s="248">
        <v>3775680</v>
      </c>
      <c r="E1972" s="248">
        <v>3775680</v>
      </c>
      <c r="F1972" s="258">
        <v>901620</v>
      </c>
      <c r="G1972" s="2"/>
      <c r="H1972" s="2"/>
    </row>
    <row r="1973" spans="1:8" ht="15" x14ac:dyDescent="0.25">
      <c r="A1973" s="253" t="s">
        <v>626</v>
      </c>
      <c r="B1973" s="245">
        <v>218</v>
      </c>
      <c r="C1973" s="245" t="s">
        <v>655</v>
      </c>
      <c r="D1973" s="248">
        <v>3162537</v>
      </c>
      <c r="E1973" s="248">
        <v>51008.661290322583</v>
      </c>
      <c r="F1973" s="258">
        <v>28427.806451612902</v>
      </c>
      <c r="G1973" s="2"/>
      <c r="H1973" s="2"/>
    </row>
    <row r="1974" spans="1:8" ht="15" x14ac:dyDescent="0.25">
      <c r="A1974" s="253" t="s">
        <v>627</v>
      </c>
      <c r="B1974" s="245">
        <v>218</v>
      </c>
      <c r="C1974" s="245" t="s">
        <v>655</v>
      </c>
      <c r="D1974" s="248">
        <v>5282046</v>
      </c>
      <c r="E1974" s="248">
        <v>86590.918032786882</v>
      </c>
      <c r="F1974" s="258">
        <v>28607.213114754097</v>
      </c>
      <c r="G1974" s="2"/>
      <c r="H1974" s="2"/>
    </row>
    <row r="1975" spans="1:8" ht="15" x14ac:dyDescent="0.25">
      <c r="A1975" s="253" t="s">
        <v>628</v>
      </c>
      <c r="B1975" s="245">
        <v>218</v>
      </c>
      <c r="C1975" s="245" t="s">
        <v>655</v>
      </c>
      <c r="D1975" s="248">
        <v>2327476</v>
      </c>
      <c r="E1975" s="248">
        <v>38791.26666666667</v>
      </c>
      <c r="F1975" s="258">
        <v>29077.4</v>
      </c>
      <c r="G1975" s="2"/>
      <c r="H1975" s="2"/>
    </row>
    <row r="1976" spans="1:8" ht="15" x14ac:dyDescent="0.25">
      <c r="A1976" s="253" t="s">
        <v>629</v>
      </c>
      <c r="B1976" s="245">
        <v>218</v>
      </c>
      <c r="C1976" s="245" t="s">
        <v>655</v>
      </c>
      <c r="D1976" s="248">
        <v>4228249</v>
      </c>
      <c r="E1976" s="248">
        <v>66066.390625</v>
      </c>
      <c r="F1976" s="258">
        <v>27443.8125</v>
      </c>
      <c r="G1976" s="2"/>
      <c r="H1976" s="2"/>
    </row>
    <row r="1977" spans="1:8" ht="15" x14ac:dyDescent="0.25">
      <c r="A1977" s="253" t="s">
        <v>630</v>
      </c>
      <c r="B1977" s="245">
        <v>218</v>
      </c>
      <c r="C1977" s="245" t="s">
        <v>655</v>
      </c>
      <c r="D1977" s="248">
        <v>4753585</v>
      </c>
      <c r="E1977" s="248">
        <v>74274.765625</v>
      </c>
      <c r="F1977" s="258">
        <v>27328.6875</v>
      </c>
      <c r="G1977" s="2"/>
      <c r="H1977" s="2"/>
    </row>
    <row r="1978" spans="1:8" ht="15" x14ac:dyDescent="0.25">
      <c r="A1978" s="253" t="s">
        <v>631</v>
      </c>
      <c r="B1978" s="245">
        <v>218</v>
      </c>
      <c r="C1978" s="245" t="s">
        <v>655</v>
      </c>
      <c r="D1978" s="248">
        <v>4281288</v>
      </c>
      <c r="E1978" s="248">
        <v>71354.8</v>
      </c>
      <c r="F1978" s="258">
        <v>29084</v>
      </c>
      <c r="G1978" s="2"/>
      <c r="H1978" s="2"/>
    </row>
    <row r="1979" spans="1:8" ht="15" x14ac:dyDescent="0.25">
      <c r="A1979" s="253" t="s">
        <v>632</v>
      </c>
      <c r="B1979" s="245">
        <v>218</v>
      </c>
      <c r="C1979" s="245" t="s">
        <v>655</v>
      </c>
      <c r="D1979" s="248">
        <v>3726526</v>
      </c>
      <c r="E1979" s="248">
        <v>61090.590163934423</v>
      </c>
      <c r="F1979" s="258">
        <v>28753.77049180328</v>
      </c>
      <c r="G1979" s="2"/>
      <c r="H1979" s="2"/>
    </row>
    <row r="1980" spans="1:8" ht="15" x14ac:dyDescent="0.25">
      <c r="A1980" s="253" t="s">
        <v>633</v>
      </c>
      <c r="B1980" s="245">
        <v>218</v>
      </c>
      <c r="C1980" s="245" t="s">
        <v>655</v>
      </c>
      <c r="D1980" s="248">
        <v>3210154</v>
      </c>
      <c r="E1980" s="248">
        <v>57324.178571428572</v>
      </c>
      <c r="F1980" s="258">
        <v>27173.142857142859</v>
      </c>
      <c r="G1980" s="2"/>
      <c r="H1980" s="2"/>
    </row>
    <row r="1981" spans="1:8" ht="15" x14ac:dyDescent="0.25">
      <c r="A1981" s="253" t="s">
        <v>634</v>
      </c>
      <c r="B1981" s="245">
        <v>218</v>
      </c>
      <c r="C1981" s="245" t="s">
        <v>655</v>
      </c>
      <c r="D1981" s="248">
        <v>1987633</v>
      </c>
      <c r="E1981" s="248">
        <v>49690.824999999997</v>
      </c>
      <c r="F1981" s="258">
        <v>25313.85</v>
      </c>
      <c r="G1981" s="2"/>
      <c r="H1981" s="2"/>
    </row>
    <row r="1982" spans="1:8" ht="15" x14ac:dyDescent="0.25">
      <c r="A1982" s="250" t="s">
        <v>635</v>
      </c>
      <c r="B1982" s="328">
        <v>218</v>
      </c>
      <c r="C1982" s="328" t="s">
        <v>655</v>
      </c>
      <c r="D1982" s="333">
        <v>1364752</v>
      </c>
      <c r="E1982" s="333">
        <v>790045</v>
      </c>
      <c r="F1982" s="336">
        <v>203268</v>
      </c>
      <c r="G1982" s="2"/>
      <c r="H1982" s="2"/>
    </row>
    <row r="1983" spans="1:8" ht="15" x14ac:dyDescent="0.25">
      <c r="A1983" s="252" t="s">
        <v>636</v>
      </c>
      <c r="B1983" s="330"/>
      <c r="C1983" s="330"/>
      <c r="D1983" s="335"/>
      <c r="E1983" s="335"/>
      <c r="F1983" s="338"/>
      <c r="G1983" s="2"/>
      <c r="H1983" s="2"/>
    </row>
    <row r="1984" spans="1:8" ht="15" x14ac:dyDescent="0.25">
      <c r="A1984" s="253" t="s">
        <v>637</v>
      </c>
      <c r="B1984" s="243">
        <v>218</v>
      </c>
      <c r="C1984" s="243" t="s">
        <v>655</v>
      </c>
      <c r="D1984" s="247">
        <v>495621</v>
      </c>
      <c r="E1984" s="247">
        <v>495621</v>
      </c>
      <c r="F1984" s="255">
        <v>246720</v>
      </c>
      <c r="G1984" s="2"/>
      <c r="H1984" s="2"/>
    </row>
    <row r="1985" spans="1:10" ht="15" x14ac:dyDescent="0.25">
      <c r="A1985" s="253" t="s">
        <v>638</v>
      </c>
      <c r="B1985" s="243">
        <v>218</v>
      </c>
      <c r="C1985" s="243" t="s">
        <v>655</v>
      </c>
      <c r="D1985" s="247">
        <v>45469976</v>
      </c>
      <c r="E1985" s="247">
        <v>45469976</v>
      </c>
      <c r="F1985" s="255">
        <v>2771676</v>
      </c>
      <c r="G1985" s="2"/>
      <c r="H1985" s="2"/>
    </row>
    <row r="1986" spans="1:10" ht="15" x14ac:dyDescent="0.25">
      <c r="A1986" s="253" t="s">
        <v>660</v>
      </c>
      <c r="B1986" s="243">
        <v>218</v>
      </c>
      <c r="C1986" s="243" t="s">
        <v>655</v>
      </c>
      <c r="D1986" s="247">
        <v>11092002</v>
      </c>
      <c r="E1986" s="247">
        <v>11092002</v>
      </c>
      <c r="F1986" s="255">
        <v>2247300</v>
      </c>
      <c r="G1986" s="2"/>
      <c r="H1986" s="2"/>
    </row>
    <row r="1987" spans="1:10" ht="15" x14ac:dyDescent="0.25">
      <c r="A1987" s="253" t="s">
        <v>661</v>
      </c>
      <c r="B1987" s="243">
        <v>218</v>
      </c>
      <c r="C1987" s="243" t="s">
        <v>655</v>
      </c>
      <c r="D1987" s="247">
        <v>8804350</v>
      </c>
      <c r="E1987" s="247">
        <v>8804350</v>
      </c>
      <c r="F1987" s="255">
        <v>2237808</v>
      </c>
      <c r="G1987" s="2"/>
      <c r="H1987" s="2"/>
    </row>
    <row r="1988" spans="1:10" ht="15" x14ac:dyDescent="0.25">
      <c r="A1988" s="253" t="s">
        <v>662</v>
      </c>
      <c r="B1988" s="243">
        <v>218</v>
      </c>
      <c r="C1988" s="243" t="s">
        <v>655</v>
      </c>
      <c r="D1988" s="247">
        <v>1070171</v>
      </c>
      <c r="E1988" s="247">
        <v>89180.916666666672</v>
      </c>
      <c r="F1988" s="255">
        <v>49122</v>
      </c>
      <c r="G1988" s="2"/>
      <c r="H1988" s="2"/>
    </row>
    <row r="1989" spans="1:10" ht="15" x14ac:dyDescent="0.25">
      <c r="A1989" s="253" t="s">
        <v>663</v>
      </c>
      <c r="B1989" s="243">
        <v>218</v>
      </c>
      <c r="C1989" s="243" t="s">
        <v>655</v>
      </c>
      <c r="D1989" s="247">
        <v>325295</v>
      </c>
      <c r="E1989" s="247">
        <v>325295</v>
      </c>
      <c r="F1989" s="255">
        <v>0</v>
      </c>
      <c r="G1989" s="2"/>
      <c r="H1989" s="2"/>
    </row>
    <row r="1990" spans="1:10" ht="15" x14ac:dyDescent="0.25">
      <c r="A1990" s="253" t="s">
        <v>664</v>
      </c>
      <c r="B1990" s="243">
        <v>218</v>
      </c>
      <c r="C1990" s="243" t="s">
        <v>655</v>
      </c>
      <c r="D1990" s="247">
        <v>1232320</v>
      </c>
      <c r="E1990" s="247">
        <v>1232320</v>
      </c>
      <c r="F1990" s="255">
        <v>317604</v>
      </c>
      <c r="G1990" s="2"/>
      <c r="H1990" s="2"/>
    </row>
    <row r="1991" spans="1:10" ht="15" x14ac:dyDescent="0.25">
      <c r="A1991" s="253" t="s">
        <v>665</v>
      </c>
      <c r="B1991" s="243">
        <v>218</v>
      </c>
      <c r="C1991" s="243" t="s">
        <v>655</v>
      </c>
      <c r="D1991" s="247">
        <v>609863</v>
      </c>
      <c r="E1991" s="247">
        <v>121972.6</v>
      </c>
      <c r="F1991" s="255">
        <v>30585.599999999999</v>
      </c>
      <c r="G1991" s="2"/>
      <c r="H1991" s="2"/>
    </row>
    <row r="1992" spans="1:10" ht="15" x14ac:dyDescent="0.25">
      <c r="A1992" s="253" t="s">
        <v>666</v>
      </c>
      <c r="B1992" s="243">
        <v>218</v>
      </c>
      <c r="C1992" s="243" t="s">
        <v>655</v>
      </c>
      <c r="D1992" s="247">
        <v>2517987</v>
      </c>
      <c r="E1992" s="247">
        <v>2517987</v>
      </c>
      <c r="F1992" s="255">
        <v>1080300</v>
      </c>
      <c r="G1992" s="2"/>
      <c r="H1992" s="2"/>
    </row>
    <row r="1993" spans="1:10" ht="15" x14ac:dyDescent="0.25">
      <c r="A1993" s="253" t="s">
        <v>667</v>
      </c>
      <c r="B1993" s="243">
        <v>218</v>
      </c>
      <c r="C1993" s="243" t="s">
        <v>655</v>
      </c>
      <c r="D1993" s="247">
        <v>1543312</v>
      </c>
      <c r="E1993" s="247">
        <v>1543312</v>
      </c>
      <c r="F1993" s="255">
        <v>1463040</v>
      </c>
      <c r="G1993" s="2"/>
      <c r="H1993" s="2"/>
    </row>
    <row r="1994" spans="1:10" ht="15" x14ac:dyDescent="0.25">
      <c r="A1994" s="253" t="s">
        <v>668</v>
      </c>
      <c r="B1994" s="243">
        <v>218</v>
      </c>
      <c r="C1994" s="243" t="s">
        <v>655</v>
      </c>
      <c r="D1994" s="247">
        <v>102109</v>
      </c>
      <c r="E1994" s="247">
        <v>102109</v>
      </c>
      <c r="F1994" s="255">
        <v>51432</v>
      </c>
      <c r="G1994" s="2"/>
      <c r="H1994" s="2"/>
    </row>
    <row r="1995" spans="1:10" ht="15" x14ac:dyDescent="0.25">
      <c r="A1995" s="253" t="s">
        <v>842</v>
      </c>
      <c r="B1995" s="243">
        <v>218</v>
      </c>
      <c r="C1995" s="243" t="s">
        <v>655</v>
      </c>
      <c r="D1995" s="247">
        <v>3967405</v>
      </c>
      <c r="E1995" s="247">
        <v>3967405</v>
      </c>
      <c r="F1995" s="255">
        <v>757848</v>
      </c>
      <c r="G1995" s="2"/>
      <c r="H1995" s="2"/>
      <c r="J1995" s="169"/>
    </row>
    <row r="1996" spans="1:10" ht="15" x14ac:dyDescent="0.25">
      <c r="A1996" s="250" t="s">
        <v>843</v>
      </c>
      <c r="B1996" s="328">
        <v>218</v>
      </c>
      <c r="C1996" s="328" t="s">
        <v>655</v>
      </c>
      <c r="D1996" s="333">
        <v>11604547</v>
      </c>
      <c r="E1996" s="333">
        <v>11604547</v>
      </c>
      <c r="F1996" s="336">
        <v>947312</v>
      </c>
      <c r="G1996" s="2"/>
      <c r="H1996" s="2"/>
      <c r="J1996" s="169"/>
    </row>
    <row r="1997" spans="1:10" ht="15" x14ac:dyDescent="0.25">
      <c r="A1997" s="251" t="s">
        <v>935</v>
      </c>
      <c r="B1997" s="329"/>
      <c r="C1997" s="329"/>
      <c r="D1997" s="334"/>
      <c r="E1997" s="334"/>
      <c r="F1997" s="337"/>
      <c r="J1997" s="169"/>
    </row>
    <row r="1998" spans="1:10" ht="15" x14ac:dyDescent="0.25">
      <c r="A1998" s="252" t="s">
        <v>936</v>
      </c>
      <c r="B1998" s="330"/>
      <c r="C1998" s="330"/>
      <c r="D1998" s="335"/>
      <c r="E1998" s="335"/>
      <c r="F1998" s="338"/>
    </row>
    <row r="1999" spans="1:10" ht="15" x14ac:dyDescent="0.25">
      <c r="A1999" s="253" t="s">
        <v>937</v>
      </c>
      <c r="B1999" s="243">
        <v>218</v>
      </c>
      <c r="C1999" s="243" t="s">
        <v>655</v>
      </c>
      <c r="D1999" s="247">
        <v>25077697</v>
      </c>
      <c r="E1999" s="247">
        <v>25077697</v>
      </c>
      <c r="F1999" s="255">
        <v>1248500</v>
      </c>
    </row>
    <row r="2000" spans="1:10" ht="15.75" thickBot="1" x14ac:dyDescent="0.3">
      <c r="A2000" s="259" t="s">
        <v>938</v>
      </c>
      <c r="B2000" s="266" t="s">
        <v>655</v>
      </c>
      <c r="C2000" s="266" t="s">
        <v>655</v>
      </c>
      <c r="D2000" s="267">
        <f>SUM(D1540:D1999)</f>
        <v>1755341804</v>
      </c>
      <c r="E2000" s="267">
        <f t="shared" ref="E2000:F2000" si="3">SUM(E1540:E1999)</f>
        <v>831146728.68786156</v>
      </c>
      <c r="F2000" s="261">
        <f t="shared" si="3"/>
        <v>114633431.15739951</v>
      </c>
    </row>
  </sheetData>
  <mergeCells count="991">
    <mergeCell ref="B1996:B1998"/>
    <mergeCell ref="C1996:C1998"/>
    <mergeCell ref="D1996:D1998"/>
    <mergeCell ref="E1996:E1998"/>
    <mergeCell ref="F1996:F1998"/>
    <mergeCell ref="B1066:B1068"/>
    <mergeCell ref="C1066:C1068"/>
    <mergeCell ref="D1066:D1068"/>
    <mergeCell ref="E1066:E1068"/>
    <mergeCell ref="F1066:F1068"/>
    <mergeCell ref="B1531:B1533"/>
    <mergeCell ref="C1531:C1533"/>
    <mergeCell ref="D1531:D1533"/>
    <mergeCell ref="E1531:E1533"/>
    <mergeCell ref="F1531:F1533"/>
    <mergeCell ref="D1888:D1896"/>
    <mergeCell ref="E1888:E1896"/>
    <mergeCell ref="F1888:F1896"/>
    <mergeCell ref="D1964:D1965"/>
    <mergeCell ref="E1964:E1965"/>
    <mergeCell ref="F1964:F1965"/>
    <mergeCell ref="D1982:D1983"/>
    <mergeCell ref="E1982:E1983"/>
    <mergeCell ref="F1982:F1983"/>
    <mergeCell ref="F336:F337"/>
    <mergeCell ref="F338:F339"/>
    <mergeCell ref="F340:F341"/>
    <mergeCell ref="F346:F351"/>
    <mergeCell ref="F352:F353"/>
    <mergeCell ref="F380:F397"/>
    <mergeCell ref="F399:F412"/>
    <mergeCell ref="F413:F420"/>
    <mergeCell ref="F421:F429"/>
    <mergeCell ref="E6:E7"/>
    <mergeCell ref="E32:E33"/>
    <mergeCell ref="E65:E66"/>
    <mergeCell ref="E114:E115"/>
    <mergeCell ref="D127:D128"/>
    <mergeCell ref="B601:B603"/>
    <mergeCell ref="C601:C603"/>
    <mergeCell ref="D601:D603"/>
    <mergeCell ref="E601:E603"/>
    <mergeCell ref="E73:E74"/>
    <mergeCell ref="B145:B151"/>
    <mergeCell ref="C145:C151"/>
    <mergeCell ref="D32:D33"/>
    <mergeCell ref="B160:B169"/>
    <mergeCell ref="C160:C169"/>
    <mergeCell ref="B170:B184"/>
    <mergeCell ref="C170:C184"/>
    <mergeCell ref="B185:B191"/>
    <mergeCell ref="C185:C191"/>
    <mergeCell ref="B192:B199"/>
    <mergeCell ref="C192:C199"/>
    <mergeCell ref="B201:B203"/>
    <mergeCell ref="C201:C203"/>
    <mergeCell ref="B204:B205"/>
    <mergeCell ref="D1897:D1899"/>
    <mergeCell ref="E1897:E1899"/>
    <mergeCell ref="F1897:F1899"/>
    <mergeCell ref="D1900:D1905"/>
    <mergeCell ref="E1900:E1905"/>
    <mergeCell ref="F1900:F1905"/>
    <mergeCell ref="D1907:D1947"/>
    <mergeCell ref="E1907:E1947"/>
    <mergeCell ref="F1907:F1947"/>
    <mergeCell ref="D1850:D1851"/>
    <mergeCell ref="E1850:E1851"/>
    <mergeCell ref="F1850:F1851"/>
    <mergeCell ref="D1853:D1859"/>
    <mergeCell ref="E1853:E1859"/>
    <mergeCell ref="F1853:F1859"/>
    <mergeCell ref="D1880:D1883"/>
    <mergeCell ref="E1880:E1883"/>
    <mergeCell ref="F1880:F1883"/>
    <mergeCell ref="D1825:D1827"/>
    <mergeCell ref="E1825:E1827"/>
    <mergeCell ref="F1825:F1827"/>
    <mergeCell ref="D1839:D1840"/>
    <mergeCell ref="E1839:E1840"/>
    <mergeCell ref="F1839:F1840"/>
    <mergeCell ref="D1841:D1844"/>
    <mergeCell ref="E1841:E1844"/>
    <mergeCell ref="F1841:F1844"/>
    <mergeCell ref="D1794:D1807"/>
    <mergeCell ref="E1794:E1807"/>
    <mergeCell ref="F1794:F1807"/>
    <mergeCell ref="D1808:D1815"/>
    <mergeCell ref="E1808:E1815"/>
    <mergeCell ref="F1808:F1815"/>
    <mergeCell ref="D1816:D1824"/>
    <mergeCell ref="E1816:E1824"/>
    <mergeCell ref="F1816:F1824"/>
    <mergeCell ref="D1741:D1746"/>
    <mergeCell ref="E1741:E1746"/>
    <mergeCell ref="F1741:F1746"/>
    <mergeCell ref="D1747:D1748"/>
    <mergeCell ref="E1747:E1748"/>
    <mergeCell ref="F1747:F1748"/>
    <mergeCell ref="D1775:D1792"/>
    <mergeCell ref="E1775:E1792"/>
    <mergeCell ref="F1775:F1792"/>
    <mergeCell ref="D1731:D1732"/>
    <mergeCell ref="E1731:E1732"/>
    <mergeCell ref="F1731:F1732"/>
    <mergeCell ref="D1733:D1734"/>
    <mergeCell ref="E1733:E1734"/>
    <mergeCell ref="F1733:F1734"/>
    <mergeCell ref="D1735:D1736"/>
    <mergeCell ref="E1735:E1736"/>
    <mergeCell ref="F1735:F1736"/>
    <mergeCell ref="D1725:D1726"/>
    <mergeCell ref="E1725:E1726"/>
    <mergeCell ref="F1725:F1726"/>
    <mergeCell ref="D1727:D1728"/>
    <mergeCell ref="E1727:E1728"/>
    <mergeCell ref="F1727:F1728"/>
    <mergeCell ref="D1729:D1730"/>
    <mergeCell ref="E1729:E1730"/>
    <mergeCell ref="F1729:F1730"/>
    <mergeCell ref="D1719:D1720"/>
    <mergeCell ref="E1719:E1720"/>
    <mergeCell ref="F1719:F1720"/>
    <mergeCell ref="D1721:D1722"/>
    <mergeCell ref="E1721:E1722"/>
    <mergeCell ref="F1721:F1722"/>
    <mergeCell ref="D1723:D1724"/>
    <mergeCell ref="E1723:E1724"/>
    <mergeCell ref="F1723:F1724"/>
    <mergeCell ref="D1694:D1695"/>
    <mergeCell ref="E1694:E1695"/>
    <mergeCell ref="F1694:F1695"/>
    <mergeCell ref="D1696:D1697"/>
    <mergeCell ref="E1696:E1697"/>
    <mergeCell ref="F1696:F1697"/>
    <mergeCell ref="D1698:D1718"/>
    <mergeCell ref="E1698:E1718"/>
    <mergeCell ref="F1698:F1718"/>
    <mergeCell ref="D1651:D1653"/>
    <mergeCell ref="E1651:E1653"/>
    <mergeCell ref="F1651:F1653"/>
    <mergeCell ref="D1654:D1670"/>
    <mergeCell ref="E1654:E1670"/>
    <mergeCell ref="F1654:F1670"/>
    <mergeCell ref="D1671:D1693"/>
    <mergeCell ref="E1671:E1693"/>
    <mergeCell ref="F1671:F1693"/>
    <mergeCell ref="D1627:D1634"/>
    <mergeCell ref="E1627:E1634"/>
    <mergeCell ref="F1627:F1634"/>
    <mergeCell ref="D1635:D1640"/>
    <mergeCell ref="E1635:E1640"/>
    <mergeCell ref="F1635:F1640"/>
    <mergeCell ref="D1641:D1650"/>
    <mergeCell ref="E1641:E1650"/>
    <mergeCell ref="F1641:F1650"/>
    <mergeCell ref="D1603:D1604"/>
    <mergeCell ref="E1603:E1604"/>
    <mergeCell ref="F1603:F1604"/>
    <mergeCell ref="D1606:D1608"/>
    <mergeCell ref="E1606:E1608"/>
    <mergeCell ref="F1606:F1608"/>
    <mergeCell ref="D1611:D1626"/>
    <mergeCell ref="E1611:E1626"/>
    <mergeCell ref="F1611:F1626"/>
    <mergeCell ref="D1587:D1594"/>
    <mergeCell ref="E1587:E1594"/>
    <mergeCell ref="F1587:F1594"/>
    <mergeCell ref="D1596:D1598"/>
    <mergeCell ref="E1596:E1598"/>
    <mergeCell ref="F1596:F1598"/>
    <mergeCell ref="D1599:D1600"/>
    <mergeCell ref="E1599:E1600"/>
    <mergeCell ref="F1599:F1600"/>
    <mergeCell ref="D1555:D1564"/>
    <mergeCell ref="E1555:E1564"/>
    <mergeCell ref="F1555:F1564"/>
    <mergeCell ref="D1565:D1579"/>
    <mergeCell ref="E1565:E1579"/>
    <mergeCell ref="F1565:F1579"/>
    <mergeCell ref="D1580:D1586"/>
    <mergeCell ref="E1580:E1586"/>
    <mergeCell ref="F1580:F1586"/>
    <mergeCell ref="F967:F969"/>
    <mergeCell ref="F970:F975"/>
    <mergeCell ref="F977:F1017"/>
    <mergeCell ref="F1034:F1035"/>
    <mergeCell ref="F1052:F1053"/>
    <mergeCell ref="F878:F885"/>
    <mergeCell ref="F886:F894"/>
    <mergeCell ref="F895:F897"/>
    <mergeCell ref="F909:F910"/>
    <mergeCell ref="F911:F914"/>
    <mergeCell ref="F920:F921"/>
    <mergeCell ref="F923:F929"/>
    <mergeCell ref="F950:F953"/>
    <mergeCell ref="F958:F966"/>
    <mergeCell ref="F797:F798"/>
    <mergeCell ref="F799:F800"/>
    <mergeCell ref="F801:F802"/>
    <mergeCell ref="F803:F804"/>
    <mergeCell ref="F805:F806"/>
    <mergeCell ref="F811:F816"/>
    <mergeCell ref="F817:F818"/>
    <mergeCell ref="F845:F862"/>
    <mergeCell ref="F864:F877"/>
    <mergeCell ref="F724:F740"/>
    <mergeCell ref="F741:F763"/>
    <mergeCell ref="F764:F765"/>
    <mergeCell ref="F766:F767"/>
    <mergeCell ref="F768:F788"/>
    <mergeCell ref="F789:F790"/>
    <mergeCell ref="F791:F792"/>
    <mergeCell ref="F793:F794"/>
    <mergeCell ref="F795:F796"/>
    <mergeCell ref="F666:F668"/>
    <mergeCell ref="F669:F670"/>
    <mergeCell ref="F673:F674"/>
    <mergeCell ref="F676:F678"/>
    <mergeCell ref="F681:F696"/>
    <mergeCell ref="F697:F704"/>
    <mergeCell ref="F705:F710"/>
    <mergeCell ref="F711:F720"/>
    <mergeCell ref="F721:F723"/>
    <mergeCell ref="F610:F616"/>
    <mergeCell ref="F618:F622"/>
    <mergeCell ref="F625:F634"/>
    <mergeCell ref="F635:F649"/>
    <mergeCell ref="F650:F656"/>
    <mergeCell ref="F657:F664"/>
    <mergeCell ref="F430:F432"/>
    <mergeCell ref="F444:F445"/>
    <mergeCell ref="F446:F449"/>
    <mergeCell ref="F455:F456"/>
    <mergeCell ref="F458:F464"/>
    <mergeCell ref="F485:F488"/>
    <mergeCell ref="F493:F501"/>
    <mergeCell ref="F502:F504"/>
    <mergeCell ref="F505:F510"/>
    <mergeCell ref="F601:F603"/>
    <mergeCell ref="F512:F552"/>
    <mergeCell ref="F569:F570"/>
    <mergeCell ref="F587:F588"/>
    <mergeCell ref="F326:F327"/>
    <mergeCell ref="F328:F329"/>
    <mergeCell ref="F330:F331"/>
    <mergeCell ref="F332:F333"/>
    <mergeCell ref="F334:F335"/>
    <mergeCell ref="F211:F213"/>
    <mergeCell ref="F216:F231"/>
    <mergeCell ref="F232:F239"/>
    <mergeCell ref="F240:F245"/>
    <mergeCell ref="F246:F255"/>
    <mergeCell ref="F256:F258"/>
    <mergeCell ref="F259:F275"/>
    <mergeCell ref="F276:F298"/>
    <mergeCell ref="F299:F300"/>
    <mergeCell ref="F301:F302"/>
    <mergeCell ref="F185:F191"/>
    <mergeCell ref="F192:F199"/>
    <mergeCell ref="F201:F203"/>
    <mergeCell ref="F204:F205"/>
    <mergeCell ref="E145:E151"/>
    <mergeCell ref="D114:D115"/>
    <mergeCell ref="E153:E157"/>
    <mergeCell ref="F303:F323"/>
    <mergeCell ref="F324:F325"/>
    <mergeCell ref="D145:D151"/>
    <mergeCell ref="F145:F151"/>
    <mergeCell ref="F153:F157"/>
    <mergeCell ref="F160:F169"/>
    <mergeCell ref="F170:F184"/>
    <mergeCell ref="D160:D169"/>
    <mergeCell ref="E160:E169"/>
    <mergeCell ref="D170:D184"/>
    <mergeCell ref="E170:E184"/>
    <mergeCell ref="D185:D191"/>
    <mergeCell ref="E185:E191"/>
    <mergeCell ref="D192:D199"/>
    <mergeCell ref="E192:E199"/>
    <mergeCell ref="D201:D203"/>
    <mergeCell ref="E201:E203"/>
    <mergeCell ref="A127:A128"/>
    <mergeCell ref="B127:B128"/>
    <mergeCell ref="C127:C128"/>
    <mergeCell ref="B153:B157"/>
    <mergeCell ref="C153:C157"/>
    <mergeCell ref="D153:D157"/>
    <mergeCell ref="F208:F209"/>
    <mergeCell ref="A5:E5"/>
    <mergeCell ref="A6:A7"/>
    <mergeCell ref="B6:B7"/>
    <mergeCell ref="C6:C7"/>
    <mergeCell ref="A72:E72"/>
    <mergeCell ref="A32:A33"/>
    <mergeCell ref="B32:B33"/>
    <mergeCell ref="C32:C33"/>
    <mergeCell ref="A65:A66"/>
    <mergeCell ref="B65:B66"/>
    <mergeCell ref="C65:C66"/>
    <mergeCell ref="D65:D66"/>
    <mergeCell ref="D6:D7"/>
    <mergeCell ref="A73:A74"/>
    <mergeCell ref="B73:B74"/>
    <mergeCell ref="C73:C74"/>
    <mergeCell ref="D73:D74"/>
    <mergeCell ref="C204:C205"/>
    <mergeCell ref="D204:D205"/>
    <mergeCell ref="E204:E205"/>
    <mergeCell ref="B208:B209"/>
    <mergeCell ref="C208:C209"/>
    <mergeCell ref="D208:D209"/>
    <mergeCell ref="E208:E209"/>
    <mergeCell ref="B211:B213"/>
    <mergeCell ref="C211:C213"/>
    <mergeCell ref="D211:D213"/>
    <mergeCell ref="E211:E213"/>
    <mergeCell ref="B216:B231"/>
    <mergeCell ref="C216:C231"/>
    <mergeCell ref="D216:D231"/>
    <mergeCell ref="E216:E231"/>
    <mergeCell ref="B232:B239"/>
    <mergeCell ref="C232:C239"/>
    <mergeCell ref="D232:D239"/>
    <mergeCell ref="E232:E239"/>
    <mergeCell ref="B240:B245"/>
    <mergeCell ref="C240:C245"/>
    <mergeCell ref="D240:D245"/>
    <mergeCell ref="E240:E245"/>
    <mergeCell ref="B246:B255"/>
    <mergeCell ref="C246:C255"/>
    <mergeCell ref="D246:D255"/>
    <mergeCell ref="E246:E255"/>
    <mergeCell ref="B256:B258"/>
    <mergeCell ref="C256:C258"/>
    <mergeCell ref="D256:D258"/>
    <mergeCell ref="E256:E258"/>
    <mergeCell ref="B259:B275"/>
    <mergeCell ref="C259:C275"/>
    <mergeCell ref="D259:D275"/>
    <mergeCell ref="E259:E275"/>
    <mergeCell ref="B276:B298"/>
    <mergeCell ref="C276:C298"/>
    <mergeCell ref="D276:D298"/>
    <mergeCell ref="E276:E298"/>
    <mergeCell ref="B299:B300"/>
    <mergeCell ref="C299:C300"/>
    <mergeCell ref="D299:D300"/>
    <mergeCell ref="E299:E300"/>
    <mergeCell ref="B301:B302"/>
    <mergeCell ref="C301:C302"/>
    <mergeCell ref="D301:D302"/>
    <mergeCell ref="E301:E302"/>
    <mergeCell ref="B303:B323"/>
    <mergeCell ref="C303:C323"/>
    <mergeCell ref="D303:D323"/>
    <mergeCell ref="E303:E323"/>
    <mergeCell ref="B324:B325"/>
    <mergeCell ref="C324:C325"/>
    <mergeCell ref="D324:D325"/>
    <mergeCell ref="E324:E325"/>
    <mergeCell ref="B326:B327"/>
    <mergeCell ref="C326:C327"/>
    <mergeCell ref="D326:D327"/>
    <mergeCell ref="E326:E327"/>
    <mergeCell ref="B328:B329"/>
    <mergeCell ref="C328:C329"/>
    <mergeCell ref="D328:D329"/>
    <mergeCell ref="E328:E329"/>
    <mergeCell ref="B330:B331"/>
    <mergeCell ref="C330:C331"/>
    <mergeCell ref="D330:D331"/>
    <mergeCell ref="E330:E331"/>
    <mergeCell ref="B332:B333"/>
    <mergeCell ref="C332:C333"/>
    <mergeCell ref="D332:D333"/>
    <mergeCell ref="E332:E333"/>
    <mergeCell ref="B334:B335"/>
    <mergeCell ref="C334:C335"/>
    <mergeCell ref="D334:D335"/>
    <mergeCell ref="E334:E335"/>
    <mergeCell ref="B336:B337"/>
    <mergeCell ref="C336:C337"/>
    <mergeCell ref="D336:D337"/>
    <mergeCell ref="E336:E337"/>
    <mergeCell ref="B338:B339"/>
    <mergeCell ref="C338:C339"/>
    <mergeCell ref="D338:D339"/>
    <mergeCell ref="E338:E339"/>
    <mergeCell ref="B340:B341"/>
    <mergeCell ref="C340:C341"/>
    <mergeCell ref="D340:D341"/>
    <mergeCell ref="E340:E341"/>
    <mergeCell ref="B346:B351"/>
    <mergeCell ref="C346:C351"/>
    <mergeCell ref="D346:D351"/>
    <mergeCell ref="E346:E351"/>
    <mergeCell ref="B352:B353"/>
    <mergeCell ref="C352:C353"/>
    <mergeCell ref="D352:D353"/>
    <mergeCell ref="E352:E353"/>
    <mergeCell ref="B380:B397"/>
    <mergeCell ref="C380:C397"/>
    <mergeCell ref="D380:D397"/>
    <mergeCell ref="E380:E397"/>
    <mergeCell ref="B399:B412"/>
    <mergeCell ref="C399:C412"/>
    <mergeCell ref="D399:D412"/>
    <mergeCell ref="E399:E412"/>
    <mergeCell ref="B413:B420"/>
    <mergeCell ref="C413:C420"/>
    <mergeCell ref="D413:D420"/>
    <mergeCell ref="E413:E420"/>
    <mergeCell ref="B421:B429"/>
    <mergeCell ref="C421:C429"/>
    <mergeCell ref="D421:D429"/>
    <mergeCell ref="E421:E429"/>
    <mergeCell ref="B430:B432"/>
    <mergeCell ref="C430:C432"/>
    <mergeCell ref="D430:D432"/>
    <mergeCell ref="E430:E432"/>
    <mergeCell ref="B444:B445"/>
    <mergeCell ref="C444:C445"/>
    <mergeCell ref="D444:D445"/>
    <mergeCell ref="E444:E445"/>
    <mergeCell ref="B446:B449"/>
    <mergeCell ref="C446:C449"/>
    <mergeCell ref="D446:D449"/>
    <mergeCell ref="E446:E449"/>
    <mergeCell ref="B455:B456"/>
    <mergeCell ref="C455:C456"/>
    <mergeCell ref="D455:D456"/>
    <mergeCell ref="E455:E456"/>
    <mergeCell ref="B458:B464"/>
    <mergeCell ref="C458:C464"/>
    <mergeCell ref="D458:D464"/>
    <mergeCell ref="E458:E464"/>
    <mergeCell ref="B485:B488"/>
    <mergeCell ref="C485:C488"/>
    <mergeCell ref="D485:D488"/>
    <mergeCell ref="E485:E488"/>
    <mergeCell ref="B493:B501"/>
    <mergeCell ref="C493:C501"/>
    <mergeCell ref="D493:D501"/>
    <mergeCell ref="E493:E501"/>
    <mergeCell ref="B502:B504"/>
    <mergeCell ref="C502:C504"/>
    <mergeCell ref="D502:D504"/>
    <mergeCell ref="E502:E504"/>
    <mergeCell ref="B505:B510"/>
    <mergeCell ref="C505:C510"/>
    <mergeCell ref="D505:D510"/>
    <mergeCell ref="E505:E510"/>
    <mergeCell ref="B512:B552"/>
    <mergeCell ref="C512:C552"/>
    <mergeCell ref="D512:D552"/>
    <mergeCell ref="E512:E552"/>
    <mergeCell ref="B569:B570"/>
    <mergeCell ref="C569:C570"/>
    <mergeCell ref="D569:D570"/>
    <mergeCell ref="E569:E570"/>
    <mergeCell ref="B587:B588"/>
    <mergeCell ref="C587:C588"/>
    <mergeCell ref="D587:D588"/>
    <mergeCell ref="E587:E588"/>
    <mergeCell ref="B610:B616"/>
    <mergeCell ref="C610:C616"/>
    <mergeCell ref="D610:D616"/>
    <mergeCell ref="E610:E616"/>
    <mergeCell ref="B618:B622"/>
    <mergeCell ref="C618:C622"/>
    <mergeCell ref="D618:D622"/>
    <mergeCell ref="E618:E622"/>
    <mergeCell ref="B625:B634"/>
    <mergeCell ref="C625:C634"/>
    <mergeCell ref="D625:D634"/>
    <mergeCell ref="E625:E634"/>
    <mergeCell ref="B635:B649"/>
    <mergeCell ref="C635:C649"/>
    <mergeCell ref="D635:D649"/>
    <mergeCell ref="E635:E649"/>
    <mergeCell ref="B650:B656"/>
    <mergeCell ref="C650:C656"/>
    <mergeCell ref="D650:D656"/>
    <mergeCell ref="E650:E656"/>
    <mergeCell ref="B657:B664"/>
    <mergeCell ref="C657:C664"/>
    <mergeCell ref="D657:D664"/>
    <mergeCell ref="E657:E664"/>
    <mergeCell ref="B666:B668"/>
    <mergeCell ref="C666:C668"/>
    <mergeCell ref="D666:D668"/>
    <mergeCell ref="E666:E668"/>
    <mergeCell ref="B669:B670"/>
    <mergeCell ref="C669:C670"/>
    <mergeCell ref="D669:D670"/>
    <mergeCell ref="E669:E670"/>
    <mergeCell ref="B673:B674"/>
    <mergeCell ref="C673:C674"/>
    <mergeCell ref="D673:D674"/>
    <mergeCell ref="E673:E674"/>
    <mergeCell ref="B676:B678"/>
    <mergeCell ref="C676:C678"/>
    <mergeCell ref="D676:D678"/>
    <mergeCell ref="E676:E678"/>
    <mergeCell ref="B681:B696"/>
    <mergeCell ref="C681:C696"/>
    <mergeCell ref="D681:D696"/>
    <mergeCell ref="E681:E696"/>
    <mergeCell ref="B697:B704"/>
    <mergeCell ref="C697:C704"/>
    <mergeCell ref="D697:D704"/>
    <mergeCell ref="E697:E704"/>
    <mergeCell ref="B705:B710"/>
    <mergeCell ref="C705:C710"/>
    <mergeCell ref="D705:D710"/>
    <mergeCell ref="E705:E710"/>
    <mergeCell ref="B711:B720"/>
    <mergeCell ref="C711:C720"/>
    <mergeCell ref="D711:D720"/>
    <mergeCell ref="E711:E720"/>
    <mergeCell ref="B721:B723"/>
    <mergeCell ref="C721:C723"/>
    <mergeCell ref="D721:D723"/>
    <mergeCell ref="E721:E723"/>
    <mergeCell ref="B724:B740"/>
    <mergeCell ref="C724:C740"/>
    <mergeCell ref="D724:D740"/>
    <mergeCell ref="E724:E740"/>
    <mergeCell ref="B741:B763"/>
    <mergeCell ref="C741:C763"/>
    <mergeCell ref="D741:D763"/>
    <mergeCell ref="E741:E763"/>
    <mergeCell ref="B764:B765"/>
    <mergeCell ref="C764:C765"/>
    <mergeCell ref="D764:D765"/>
    <mergeCell ref="E764:E765"/>
    <mergeCell ref="B766:B767"/>
    <mergeCell ref="C766:C767"/>
    <mergeCell ref="D766:D767"/>
    <mergeCell ref="E766:E767"/>
    <mergeCell ref="B768:B788"/>
    <mergeCell ref="C768:C788"/>
    <mergeCell ref="D768:D788"/>
    <mergeCell ref="E768:E788"/>
    <mergeCell ref="B789:B790"/>
    <mergeCell ref="C789:C790"/>
    <mergeCell ref="D789:D790"/>
    <mergeCell ref="E789:E790"/>
    <mergeCell ref="B791:B792"/>
    <mergeCell ref="C791:C792"/>
    <mergeCell ref="D791:D792"/>
    <mergeCell ref="E791:E792"/>
    <mergeCell ref="B793:B794"/>
    <mergeCell ref="C793:C794"/>
    <mergeCell ref="D793:D794"/>
    <mergeCell ref="E793:E794"/>
    <mergeCell ref="B795:B796"/>
    <mergeCell ref="C795:C796"/>
    <mergeCell ref="D795:D796"/>
    <mergeCell ref="E795:E796"/>
    <mergeCell ref="B797:B798"/>
    <mergeCell ref="C797:C798"/>
    <mergeCell ref="D797:D798"/>
    <mergeCell ref="E797:E798"/>
    <mergeCell ref="B799:B800"/>
    <mergeCell ref="C799:C800"/>
    <mergeCell ref="D799:D800"/>
    <mergeCell ref="E799:E800"/>
    <mergeCell ref="B801:B802"/>
    <mergeCell ref="C801:C802"/>
    <mergeCell ref="D801:D802"/>
    <mergeCell ref="E801:E802"/>
    <mergeCell ref="B803:B804"/>
    <mergeCell ref="C803:C804"/>
    <mergeCell ref="D803:D804"/>
    <mergeCell ref="E803:E804"/>
    <mergeCell ref="B805:B806"/>
    <mergeCell ref="C805:C806"/>
    <mergeCell ref="D805:D806"/>
    <mergeCell ref="E805:E806"/>
    <mergeCell ref="B811:B816"/>
    <mergeCell ref="C811:C816"/>
    <mergeCell ref="D811:D816"/>
    <mergeCell ref="E811:E816"/>
    <mergeCell ref="B817:B818"/>
    <mergeCell ref="C817:C818"/>
    <mergeCell ref="D817:D818"/>
    <mergeCell ref="E817:E818"/>
    <mergeCell ref="B845:B862"/>
    <mergeCell ref="C845:C862"/>
    <mergeCell ref="D845:D862"/>
    <mergeCell ref="E845:E862"/>
    <mergeCell ref="B864:B877"/>
    <mergeCell ref="C864:C877"/>
    <mergeCell ref="D864:D877"/>
    <mergeCell ref="E864:E877"/>
    <mergeCell ref="B878:B885"/>
    <mergeCell ref="C878:C885"/>
    <mergeCell ref="D878:D885"/>
    <mergeCell ref="E878:E885"/>
    <mergeCell ref="B886:B894"/>
    <mergeCell ref="C886:C894"/>
    <mergeCell ref="D886:D894"/>
    <mergeCell ref="E886:E894"/>
    <mergeCell ref="B895:B897"/>
    <mergeCell ref="C895:C897"/>
    <mergeCell ref="D895:D897"/>
    <mergeCell ref="E895:E897"/>
    <mergeCell ref="B909:B910"/>
    <mergeCell ref="C909:C910"/>
    <mergeCell ref="D909:D910"/>
    <mergeCell ref="E909:E910"/>
    <mergeCell ref="B911:B914"/>
    <mergeCell ref="C911:C914"/>
    <mergeCell ref="D911:D914"/>
    <mergeCell ref="E911:E914"/>
    <mergeCell ref="B920:B921"/>
    <mergeCell ref="C920:C921"/>
    <mergeCell ref="D920:D921"/>
    <mergeCell ref="E920:E921"/>
    <mergeCell ref="B923:B929"/>
    <mergeCell ref="C923:C929"/>
    <mergeCell ref="D923:D929"/>
    <mergeCell ref="E923:E929"/>
    <mergeCell ref="B950:B953"/>
    <mergeCell ref="C950:C953"/>
    <mergeCell ref="D950:D953"/>
    <mergeCell ref="E950:E953"/>
    <mergeCell ref="B958:B966"/>
    <mergeCell ref="C958:C966"/>
    <mergeCell ref="D958:D966"/>
    <mergeCell ref="E958:E966"/>
    <mergeCell ref="B967:B969"/>
    <mergeCell ref="C967:C969"/>
    <mergeCell ref="D967:D969"/>
    <mergeCell ref="E967:E969"/>
    <mergeCell ref="B970:B975"/>
    <mergeCell ref="C970:C975"/>
    <mergeCell ref="D970:D975"/>
    <mergeCell ref="E970:E975"/>
    <mergeCell ref="B977:B1017"/>
    <mergeCell ref="C977:C1017"/>
    <mergeCell ref="D977:D1017"/>
    <mergeCell ref="E977:E1017"/>
    <mergeCell ref="B1034:B1035"/>
    <mergeCell ref="C1034:C1035"/>
    <mergeCell ref="D1034:D1035"/>
    <mergeCell ref="E1034:E1035"/>
    <mergeCell ref="B1052:B1053"/>
    <mergeCell ref="C1052:C1053"/>
    <mergeCell ref="D1052:D1053"/>
    <mergeCell ref="E1052:E1053"/>
    <mergeCell ref="B1075:B1081"/>
    <mergeCell ref="C1075:C1081"/>
    <mergeCell ref="D1075:D1081"/>
    <mergeCell ref="E1075:E1081"/>
    <mergeCell ref="F1075:F1081"/>
    <mergeCell ref="B1083:B1087"/>
    <mergeCell ref="C1083:C1087"/>
    <mergeCell ref="D1083:D1087"/>
    <mergeCell ref="E1083:E1087"/>
    <mergeCell ref="F1083:F1087"/>
    <mergeCell ref="B1090:B1099"/>
    <mergeCell ref="C1090:C1099"/>
    <mergeCell ref="D1090:D1099"/>
    <mergeCell ref="E1090:E1099"/>
    <mergeCell ref="F1090:F1099"/>
    <mergeCell ref="B1100:B1114"/>
    <mergeCell ref="C1100:C1114"/>
    <mergeCell ref="D1100:D1114"/>
    <mergeCell ref="E1100:E1114"/>
    <mergeCell ref="F1100:F1114"/>
    <mergeCell ref="B1115:B1121"/>
    <mergeCell ref="C1115:C1121"/>
    <mergeCell ref="D1115:D1121"/>
    <mergeCell ref="E1115:E1121"/>
    <mergeCell ref="F1115:F1121"/>
    <mergeCell ref="B1122:B1129"/>
    <mergeCell ref="C1122:C1129"/>
    <mergeCell ref="D1122:D1129"/>
    <mergeCell ref="E1122:E1129"/>
    <mergeCell ref="F1122:F1129"/>
    <mergeCell ref="B1131:B1133"/>
    <mergeCell ref="C1131:C1133"/>
    <mergeCell ref="D1131:D1133"/>
    <mergeCell ref="E1131:E1133"/>
    <mergeCell ref="F1131:F1133"/>
    <mergeCell ref="B1134:B1135"/>
    <mergeCell ref="C1134:C1135"/>
    <mergeCell ref="D1134:D1135"/>
    <mergeCell ref="E1134:E1135"/>
    <mergeCell ref="F1134:F1135"/>
    <mergeCell ref="B1138:B1139"/>
    <mergeCell ref="C1138:C1139"/>
    <mergeCell ref="D1138:D1139"/>
    <mergeCell ref="E1138:E1139"/>
    <mergeCell ref="F1138:F1139"/>
    <mergeCell ref="B1141:B1143"/>
    <mergeCell ref="C1141:C1143"/>
    <mergeCell ref="D1141:D1143"/>
    <mergeCell ref="E1141:E1143"/>
    <mergeCell ref="F1141:F1143"/>
    <mergeCell ref="B1146:B1161"/>
    <mergeCell ref="C1146:C1161"/>
    <mergeCell ref="D1146:D1161"/>
    <mergeCell ref="E1146:E1161"/>
    <mergeCell ref="F1146:F1161"/>
    <mergeCell ref="B1162:B1169"/>
    <mergeCell ref="C1162:C1169"/>
    <mergeCell ref="D1162:D1169"/>
    <mergeCell ref="E1162:E1169"/>
    <mergeCell ref="F1162:F1169"/>
    <mergeCell ref="B1170:B1175"/>
    <mergeCell ref="C1170:C1175"/>
    <mergeCell ref="D1170:D1175"/>
    <mergeCell ref="E1170:E1175"/>
    <mergeCell ref="F1170:F1175"/>
    <mergeCell ref="B1176:B1185"/>
    <mergeCell ref="C1176:C1185"/>
    <mergeCell ref="D1176:D1185"/>
    <mergeCell ref="E1176:E1185"/>
    <mergeCell ref="F1176:F1185"/>
    <mergeCell ref="B1186:B1188"/>
    <mergeCell ref="C1186:C1188"/>
    <mergeCell ref="D1186:D1188"/>
    <mergeCell ref="E1186:E1188"/>
    <mergeCell ref="F1186:F1188"/>
    <mergeCell ref="B1189:B1205"/>
    <mergeCell ref="C1189:C1205"/>
    <mergeCell ref="D1189:D1205"/>
    <mergeCell ref="E1189:E1205"/>
    <mergeCell ref="F1189:F1205"/>
    <mergeCell ref="B1206:B1228"/>
    <mergeCell ref="C1206:C1228"/>
    <mergeCell ref="D1206:D1228"/>
    <mergeCell ref="E1206:E1228"/>
    <mergeCell ref="F1206:F1228"/>
    <mergeCell ref="B1229:B1230"/>
    <mergeCell ref="C1229:C1230"/>
    <mergeCell ref="D1229:D1230"/>
    <mergeCell ref="E1229:E1230"/>
    <mergeCell ref="F1229:F1230"/>
    <mergeCell ref="B1231:B1232"/>
    <mergeCell ref="C1231:C1232"/>
    <mergeCell ref="D1231:D1232"/>
    <mergeCell ref="E1231:E1232"/>
    <mergeCell ref="F1231:F1232"/>
    <mergeCell ref="B1233:B1253"/>
    <mergeCell ref="C1233:C1253"/>
    <mergeCell ref="D1233:D1253"/>
    <mergeCell ref="E1233:E1253"/>
    <mergeCell ref="F1233:F1253"/>
    <mergeCell ref="B1254:B1255"/>
    <mergeCell ref="C1254:C1255"/>
    <mergeCell ref="D1254:D1255"/>
    <mergeCell ref="E1254:E1255"/>
    <mergeCell ref="F1254:F1255"/>
    <mergeCell ref="B1256:B1257"/>
    <mergeCell ref="C1256:C1257"/>
    <mergeCell ref="D1256:D1257"/>
    <mergeCell ref="E1256:E1257"/>
    <mergeCell ref="F1256:F1257"/>
    <mergeCell ref="B1258:B1259"/>
    <mergeCell ref="C1258:C1259"/>
    <mergeCell ref="D1258:D1259"/>
    <mergeCell ref="E1258:E1259"/>
    <mergeCell ref="F1258:F1259"/>
    <mergeCell ref="B1260:B1261"/>
    <mergeCell ref="C1260:C1261"/>
    <mergeCell ref="D1260:D1261"/>
    <mergeCell ref="E1260:E1261"/>
    <mergeCell ref="F1260:F1261"/>
    <mergeCell ref="B1262:B1263"/>
    <mergeCell ref="C1262:C1263"/>
    <mergeCell ref="D1262:D1263"/>
    <mergeCell ref="E1262:E1263"/>
    <mergeCell ref="F1262:F1263"/>
    <mergeCell ref="B1264:B1265"/>
    <mergeCell ref="C1264:C1265"/>
    <mergeCell ref="D1264:D1265"/>
    <mergeCell ref="E1264:E1265"/>
    <mergeCell ref="F1264:F1265"/>
    <mergeCell ref="B1266:B1267"/>
    <mergeCell ref="C1266:C1267"/>
    <mergeCell ref="D1266:D1267"/>
    <mergeCell ref="E1266:E1267"/>
    <mergeCell ref="F1266:F1267"/>
    <mergeCell ref="B1268:B1269"/>
    <mergeCell ref="C1268:C1269"/>
    <mergeCell ref="D1268:D1269"/>
    <mergeCell ref="E1268:E1269"/>
    <mergeCell ref="F1268:F1269"/>
    <mergeCell ref="B1270:B1271"/>
    <mergeCell ref="C1270:C1271"/>
    <mergeCell ref="D1270:D1271"/>
    <mergeCell ref="E1270:E1271"/>
    <mergeCell ref="F1270:F1271"/>
    <mergeCell ref="B1276:B1281"/>
    <mergeCell ref="C1276:C1281"/>
    <mergeCell ref="D1276:D1281"/>
    <mergeCell ref="E1276:E1281"/>
    <mergeCell ref="F1276:F1281"/>
    <mergeCell ref="B1282:B1283"/>
    <mergeCell ref="C1282:C1283"/>
    <mergeCell ref="D1282:D1283"/>
    <mergeCell ref="E1282:E1283"/>
    <mergeCell ref="F1282:F1283"/>
    <mergeCell ref="B1310:B1327"/>
    <mergeCell ref="C1310:C1327"/>
    <mergeCell ref="D1310:D1327"/>
    <mergeCell ref="E1310:E1327"/>
    <mergeCell ref="F1310:F1327"/>
    <mergeCell ref="B1329:B1342"/>
    <mergeCell ref="C1329:C1342"/>
    <mergeCell ref="D1329:D1342"/>
    <mergeCell ref="E1329:E1342"/>
    <mergeCell ref="F1329:F1342"/>
    <mergeCell ref="B1343:B1350"/>
    <mergeCell ref="C1343:C1350"/>
    <mergeCell ref="D1343:D1350"/>
    <mergeCell ref="E1343:E1350"/>
    <mergeCell ref="F1343:F1350"/>
    <mergeCell ref="B1351:B1359"/>
    <mergeCell ref="C1351:C1359"/>
    <mergeCell ref="D1351:D1359"/>
    <mergeCell ref="E1351:E1359"/>
    <mergeCell ref="F1351:F1359"/>
    <mergeCell ref="B1360:B1362"/>
    <mergeCell ref="C1360:C1362"/>
    <mergeCell ref="D1360:D1362"/>
    <mergeCell ref="E1360:E1362"/>
    <mergeCell ref="F1360:F1362"/>
    <mergeCell ref="B1374:B1375"/>
    <mergeCell ref="C1374:C1375"/>
    <mergeCell ref="D1374:D1375"/>
    <mergeCell ref="E1374:E1375"/>
    <mergeCell ref="F1374:F1375"/>
    <mergeCell ref="B1376:B1379"/>
    <mergeCell ref="C1376:C1379"/>
    <mergeCell ref="D1376:D1379"/>
    <mergeCell ref="E1376:E1379"/>
    <mergeCell ref="F1376:F1379"/>
    <mergeCell ref="B1385:B1386"/>
    <mergeCell ref="C1385:C1386"/>
    <mergeCell ref="D1385:D1386"/>
    <mergeCell ref="E1385:E1386"/>
    <mergeCell ref="F1385:F1386"/>
    <mergeCell ref="B1388:B1394"/>
    <mergeCell ref="C1388:C1394"/>
    <mergeCell ref="D1388:D1394"/>
    <mergeCell ref="E1388:E1394"/>
    <mergeCell ref="F1388:F1394"/>
    <mergeCell ref="B1415:B1418"/>
    <mergeCell ref="C1415:C1418"/>
    <mergeCell ref="D1415:D1418"/>
    <mergeCell ref="E1415:E1418"/>
    <mergeCell ref="F1415:F1418"/>
    <mergeCell ref="B1423:B1431"/>
    <mergeCell ref="C1423:C1431"/>
    <mergeCell ref="D1423:D1431"/>
    <mergeCell ref="E1423:E1431"/>
    <mergeCell ref="F1423:F1431"/>
    <mergeCell ref="B1432:B1434"/>
    <mergeCell ref="C1432:C1434"/>
    <mergeCell ref="D1432:D1434"/>
    <mergeCell ref="E1432:E1434"/>
    <mergeCell ref="F1432:F1434"/>
    <mergeCell ref="B1435:B1440"/>
    <mergeCell ref="C1435:C1440"/>
    <mergeCell ref="D1435:D1440"/>
    <mergeCell ref="E1435:E1440"/>
    <mergeCell ref="F1435:F1440"/>
    <mergeCell ref="B1442:B1482"/>
    <mergeCell ref="C1442:C1482"/>
    <mergeCell ref="D1442:D1482"/>
    <mergeCell ref="E1442:E1482"/>
    <mergeCell ref="F1442:F1482"/>
    <mergeCell ref="B1499:B1500"/>
    <mergeCell ref="C1499:C1500"/>
    <mergeCell ref="D1499:D1500"/>
    <mergeCell ref="E1499:E1500"/>
    <mergeCell ref="F1499:F1500"/>
    <mergeCell ref="B1517:B1518"/>
    <mergeCell ref="C1517:C1518"/>
    <mergeCell ref="D1517:D1518"/>
    <mergeCell ref="E1517:E1518"/>
    <mergeCell ref="F1517:F1518"/>
    <mergeCell ref="B1540:B1546"/>
    <mergeCell ref="C1540:C1546"/>
    <mergeCell ref="B1548:B1552"/>
    <mergeCell ref="C1548:C1552"/>
    <mergeCell ref="D1540:D1546"/>
    <mergeCell ref="E1540:E1546"/>
    <mergeCell ref="F1540:F1546"/>
    <mergeCell ref="D1548:D1552"/>
    <mergeCell ref="E1548:E1552"/>
    <mergeCell ref="F1548:F1552"/>
    <mergeCell ref="B1555:B1564"/>
    <mergeCell ref="C1555:C1564"/>
    <mergeCell ref="B1565:B1579"/>
    <mergeCell ref="C1565:C1579"/>
    <mergeCell ref="B1580:B1586"/>
    <mergeCell ref="C1580:C1586"/>
    <mergeCell ref="B1587:B1594"/>
    <mergeCell ref="C1587:C1594"/>
    <mergeCell ref="B1596:B1598"/>
    <mergeCell ref="C1596:C1598"/>
    <mergeCell ref="B1599:B1600"/>
    <mergeCell ref="C1599:C1600"/>
    <mergeCell ref="B1603:B1604"/>
    <mergeCell ref="C1603:C1604"/>
    <mergeCell ref="B1606:B1608"/>
    <mergeCell ref="C1606:C1608"/>
    <mergeCell ref="B1611:B1626"/>
    <mergeCell ref="C1611:C1626"/>
    <mergeCell ref="B1627:B1634"/>
    <mergeCell ref="C1627:C1634"/>
    <mergeCell ref="B1635:B1640"/>
    <mergeCell ref="C1635:C1640"/>
    <mergeCell ref="B1641:B1650"/>
    <mergeCell ref="C1641:C1650"/>
    <mergeCell ref="B1651:B1653"/>
    <mergeCell ref="C1651:C1653"/>
    <mergeCell ref="B1654:B1670"/>
    <mergeCell ref="C1654:C1670"/>
    <mergeCell ref="B1671:B1693"/>
    <mergeCell ref="C1671:C1693"/>
    <mergeCell ref="B1694:B1695"/>
    <mergeCell ref="C1694:C1695"/>
    <mergeCell ref="B1696:B1697"/>
    <mergeCell ref="C1696:C1697"/>
    <mergeCell ref="B1698:B1718"/>
    <mergeCell ref="C1698:C1718"/>
    <mergeCell ref="B1719:B1720"/>
    <mergeCell ref="C1719:C1720"/>
    <mergeCell ref="B1721:B1722"/>
    <mergeCell ref="C1721:C1722"/>
    <mergeCell ref="B1775:B1792"/>
    <mergeCell ref="C1775:C1792"/>
    <mergeCell ref="B1794:B1807"/>
    <mergeCell ref="C1794:C1807"/>
    <mergeCell ref="B1808:B1815"/>
    <mergeCell ref="B1723:B1724"/>
    <mergeCell ref="C1723:C1724"/>
    <mergeCell ref="B1725:B1726"/>
    <mergeCell ref="C1725:C1726"/>
    <mergeCell ref="B1727:B1728"/>
    <mergeCell ref="C1727:C1728"/>
    <mergeCell ref="B1729:B1730"/>
    <mergeCell ref="C1729:C1730"/>
    <mergeCell ref="B1731:B1732"/>
    <mergeCell ref="C1731:C1732"/>
    <mergeCell ref="B1880:B1883"/>
    <mergeCell ref="C1880:C1883"/>
    <mergeCell ref="B1888:B1896"/>
    <mergeCell ref="C1888:C1896"/>
    <mergeCell ref="B1982:B1983"/>
    <mergeCell ref="C1982:C1983"/>
    <mergeCell ref="B1907:B1947"/>
    <mergeCell ref="C1907:C1947"/>
    <mergeCell ref="B1964:B1965"/>
    <mergeCell ref="C1964:C1965"/>
    <mergeCell ref="B1897:B1899"/>
    <mergeCell ref="C1897:C1899"/>
    <mergeCell ref="B1900:B1905"/>
    <mergeCell ref="C1900:C1905"/>
    <mergeCell ref="C114:C115"/>
    <mergeCell ref="B114:B115"/>
    <mergeCell ref="A114:A115"/>
    <mergeCell ref="B1841:B1844"/>
    <mergeCell ref="C1841:C1844"/>
    <mergeCell ref="B1850:B1851"/>
    <mergeCell ref="C1850:C1851"/>
    <mergeCell ref="B1853:B1859"/>
    <mergeCell ref="C1853:C1859"/>
    <mergeCell ref="C1808:C1815"/>
    <mergeCell ref="B1816:B1824"/>
    <mergeCell ref="C1816:C1824"/>
    <mergeCell ref="B1825:B1827"/>
    <mergeCell ref="C1825:C1827"/>
    <mergeCell ref="B1839:B1840"/>
    <mergeCell ref="C1839:C1840"/>
    <mergeCell ref="B1733:B1734"/>
    <mergeCell ref="C1733:C1734"/>
    <mergeCell ref="B1735:B1736"/>
    <mergeCell ref="C1735:C1736"/>
    <mergeCell ref="B1741:B1746"/>
    <mergeCell ref="C1741:C1746"/>
    <mergeCell ref="B1747:B1748"/>
    <mergeCell ref="C1747:C1748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rowBreaks count="5" manualBreakCount="5">
    <brk id="62" max="5" man="1"/>
    <brk id="141" max="5" man="1"/>
    <brk id="228" max="5" man="1"/>
    <brk id="1296" max="5" man="1"/>
    <brk id="1387" max="5" man="1"/>
  </rowBreaks>
  <colBreaks count="1" manualBreakCount="1">
    <brk id="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8"/>
  <sheetViews>
    <sheetView showGridLines="0" zoomScale="90" zoomScaleNormal="90" workbookViewId="0">
      <selection sqref="A1:XFD1048576"/>
    </sheetView>
  </sheetViews>
  <sheetFormatPr defaultRowHeight="11.1" customHeight="1" x14ac:dyDescent="0.2"/>
  <cols>
    <col min="1" max="1" width="5.28515625" style="111" customWidth="1"/>
    <col min="2" max="4" width="9.140625" style="68"/>
    <col min="5" max="5" width="26.7109375" style="68" customWidth="1"/>
    <col min="6" max="8" width="13.7109375" style="101" customWidth="1"/>
    <col min="9" max="256" width="9.140625" style="196"/>
    <col min="257" max="257" width="5.28515625" style="196" customWidth="1"/>
    <col min="258" max="260" width="9.140625" style="196"/>
    <col min="261" max="261" width="26.7109375" style="196" customWidth="1"/>
    <col min="262" max="264" width="13.7109375" style="196" customWidth="1"/>
    <col min="265" max="512" width="9.140625" style="196"/>
    <col min="513" max="513" width="5.28515625" style="196" customWidth="1"/>
    <col min="514" max="516" width="9.140625" style="196"/>
    <col min="517" max="517" width="26.7109375" style="196" customWidth="1"/>
    <col min="518" max="520" width="13.7109375" style="196" customWidth="1"/>
    <col min="521" max="768" width="9.140625" style="196"/>
    <col min="769" max="769" width="5.28515625" style="196" customWidth="1"/>
    <col min="770" max="772" width="9.140625" style="196"/>
    <col min="773" max="773" width="26.7109375" style="196" customWidth="1"/>
    <col min="774" max="776" width="13.7109375" style="196" customWidth="1"/>
    <col min="777" max="1024" width="9.140625" style="196"/>
    <col min="1025" max="1025" width="5.28515625" style="196" customWidth="1"/>
    <col min="1026" max="1028" width="9.140625" style="196"/>
    <col min="1029" max="1029" width="26.7109375" style="196" customWidth="1"/>
    <col min="1030" max="1032" width="13.7109375" style="196" customWidth="1"/>
    <col min="1033" max="1280" width="9.140625" style="196"/>
    <col min="1281" max="1281" width="5.28515625" style="196" customWidth="1"/>
    <col min="1282" max="1284" width="9.140625" style="196"/>
    <col min="1285" max="1285" width="26.7109375" style="196" customWidth="1"/>
    <col min="1286" max="1288" width="13.7109375" style="196" customWidth="1"/>
    <col min="1289" max="1536" width="9.140625" style="196"/>
    <col min="1537" max="1537" width="5.28515625" style="196" customWidth="1"/>
    <col min="1538" max="1540" width="9.140625" style="196"/>
    <col min="1541" max="1541" width="26.7109375" style="196" customWidth="1"/>
    <col min="1542" max="1544" width="13.7109375" style="196" customWidth="1"/>
    <col min="1545" max="1792" width="9.140625" style="196"/>
    <col min="1793" max="1793" width="5.28515625" style="196" customWidth="1"/>
    <col min="1794" max="1796" width="9.140625" style="196"/>
    <col min="1797" max="1797" width="26.7109375" style="196" customWidth="1"/>
    <col min="1798" max="1800" width="13.7109375" style="196" customWidth="1"/>
    <col min="1801" max="2048" width="9.140625" style="196"/>
    <col min="2049" max="2049" width="5.28515625" style="196" customWidth="1"/>
    <col min="2050" max="2052" width="9.140625" style="196"/>
    <col min="2053" max="2053" width="26.7109375" style="196" customWidth="1"/>
    <col min="2054" max="2056" width="13.7109375" style="196" customWidth="1"/>
    <col min="2057" max="2304" width="9.140625" style="196"/>
    <col min="2305" max="2305" width="5.28515625" style="196" customWidth="1"/>
    <col min="2306" max="2308" width="9.140625" style="196"/>
    <col min="2309" max="2309" width="26.7109375" style="196" customWidth="1"/>
    <col min="2310" max="2312" width="13.7109375" style="196" customWidth="1"/>
    <col min="2313" max="2560" width="9.140625" style="196"/>
    <col min="2561" max="2561" width="5.28515625" style="196" customWidth="1"/>
    <col min="2562" max="2564" width="9.140625" style="196"/>
    <col min="2565" max="2565" width="26.7109375" style="196" customWidth="1"/>
    <col min="2566" max="2568" width="13.7109375" style="196" customWidth="1"/>
    <col min="2569" max="2816" width="9.140625" style="196"/>
    <col min="2817" max="2817" width="5.28515625" style="196" customWidth="1"/>
    <col min="2818" max="2820" width="9.140625" style="196"/>
    <col min="2821" max="2821" width="26.7109375" style="196" customWidth="1"/>
    <col min="2822" max="2824" width="13.7109375" style="196" customWidth="1"/>
    <col min="2825" max="3072" width="9.140625" style="196"/>
    <col min="3073" max="3073" width="5.28515625" style="196" customWidth="1"/>
    <col min="3074" max="3076" width="9.140625" style="196"/>
    <col min="3077" max="3077" width="26.7109375" style="196" customWidth="1"/>
    <col min="3078" max="3080" width="13.7109375" style="196" customWidth="1"/>
    <col min="3081" max="3328" width="9.140625" style="196"/>
    <col min="3329" max="3329" width="5.28515625" style="196" customWidth="1"/>
    <col min="3330" max="3332" width="9.140625" style="196"/>
    <col min="3333" max="3333" width="26.7109375" style="196" customWidth="1"/>
    <col min="3334" max="3336" width="13.7109375" style="196" customWidth="1"/>
    <col min="3337" max="3584" width="9.140625" style="196"/>
    <col min="3585" max="3585" width="5.28515625" style="196" customWidth="1"/>
    <col min="3586" max="3588" width="9.140625" style="196"/>
    <col min="3589" max="3589" width="26.7109375" style="196" customWidth="1"/>
    <col min="3590" max="3592" width="13.7109375" style="196" customWidth="1"/>
    <col min="3593" max="3840" width="9.140625" style="196"/>
    <col min="3841" max="3841" width="5.28515625" style="196" customWidth="1"/>
    <col min="3842" max="3844" width="9.140625" style="196"/>
    <col min="3845" max="3845" width="26.7109375" style="196" customWidth="1"/>
    <col min="3846" max="3848" width="13.7109375" style="196" customWidth="1"/>
    <col min="3849" max="4096" width="9.140625" style="196"/>
    <col min="4097" max="4097" width="5.28515625" style="196" customWidth="1"/>
    <col min="4098" max="4100" width="9.140625" style="196"/>
    <col min="4101" max="4101" width="26.7109375" style="196" customWidth="1"/>
    <col min="4102" max="4104" width="13.7109375" style="196" customWidth="1"/>
    <col min="4105" max="4352" width="9.140625" style="196"/>
    <col min="4353" max="4353" width="5.28515625" style="196" customWidth="1"/>
    <col min="4354" max="4356" width="9.140625" style="196"/>
    <col min="4357" max="4357" width="26.7109375" style="196" customWidth="1"/>
    <col min="4358" max="4360" width="13.7109375" style="196" customWidth="1"/>
    <col min="4361" max="4608" width="9.140625" style="196"/>
    <col min="4609" max="4609" width="5.28515625" style="196" customWidth="1"/>
    <col min="4610" max="4612" width="9.140625" style="196"/>
    <col min="4613" max="4613" width="26.7109375" style="196" customWidth="1"/>
    <col min="4614" max="4616" width="13.7109375" style="196" customWidth="1"/>
    <col min="4617" max="4864" width="9.140625" style="196"/>
    <col min="4865" max="4865" width="5.28515625" style="196" customWidth="1"/>
    <col min="4866" max="4868" width="9.140625" style="196"/>
    <col min="4869" max="4869" width="26.7109375" style="196" customWidth="1"/>
    <col min="4870" max="4872" width="13.7109375" style="196" customWidth="1"/>
    <col min="4873" max="5120" width="9.140625" style="196"/>
    <col min="5121" max="5121" width="5.28515625" style="196" customWidth="1"/>
    <col min="5122" max="5124" width="9.140625" style="196"/>
    <col min="5125" max="5125" width="26.7109375" style="196" customWidth="1"/>
    <col min="5126" max="5128" width="13.7109375" style="196" customWidth="1"/>
    <col min="5129" max="5376" width="9.140625" style="196"/>
    <col min="5377" max="5377" width="5.28515625" style="196" customWidth="1"/>
    <col min="5378" max="5380" width="9.140625" style="196"/>
    <col min="5381" max="5381" width="26.7109375" style="196" customWidth="1"/>
    <col min="5382" max="5384" width="13.7109375" style="196" customWidth="1"/>
    <col min="5385" max="5632" width="9.140625" style="196"/>
    <col min="5633" max="5633" width="5.28515625" style="196" customWidth="1"/>
    <col min="5634" max="5636" width="9.140625" style="196"/>
    <col min="5637" max="5637" width="26.7109375" style="196" customWidth="1"/>
    <col min="5638" max="5640" width="13.7109375" style="196" customWidth="1"/>
    <col min="5641" max="5888" width="9.140625" style="196"/>
    <col min="5889" max="5889" width="5.28515625" style="196" customWidth="1"/>
    <col min="5890" max="5892" width="9.140625" style="196"/>
    <col min="5893" max="5893" width="26.7109375" style="196" customWidth="1"/>
    <col min="5894" max="5896" width="13.7109375" style="196" customWidth="1"/>
    <col min="5897" max="6144" width="9.140625" style="196"/>
    <col min="6145" max="6145" width="5.28515625" style="196" customWidth="1"/>
    <col min="6146" max="6148" width="9.140625" style="196"/>
    <col min="6149" max="6149" width="26.7109375" style="196" customWidth="1"/>
    <col min="6150" max="6152" width="13.7109375" style="196" customWidth="1"/>
    <col min="6153" max="6400" width="9.140625" style="196"/>
    <col min="6401" max="6401" width="5.28515625" style="196" customWidth="1"/>
    <col min="6402" max="6404" width="9.140625" style="196"/>
    <col min="6405" max="6405" width="26.7109375" style="196" customWidth="1"/>
    <col min="6406" max="6408" width="13.7109375" style="196" customWidth="1"/>
    <col min="6409" max="6656" width="9.140625" style="196"/>
    <col min="6657" max="6657" width="5.28515625" style="196" customWidth="1"/>
    <col min="6658" max="6660" width="9.140625" style="196"/>
    <col min="6661" max="6661" width="26.7109375" style="196" customWidth="1"/>
    <col min="6662" max="6664" width="13.7109375" style="196" customWidth="1"/>
    <col min="6665" max="6912" width="9.140625" style="196"/>
    <col min="6913" max="6913" width="5.28515625" style="196" customWidth="1"/>
    <col min="6914" max="6916" width="9.140625" style="196"/>
    <col min="6917" max="6917" width="26.7109375" style="196" customWidth="1"/>
    <col min="6918" max="6920" width="13.7109375" style="196" customWidth="1"/>
    <col min="6921" max="7168" width="9.140625" style="196"/>
    <col min="7169" max="7169" width="5.28515625" style="196" customWidth="1"/>
    <col min="7170" max="7172" width="9.140625" style="196"/>
    <col min="7173" max="7173" width="26.7109375" style="196" customWidth="1"/>
    <col min="7174" max="7176" width="13.7109375" style="196" customWidth="1"/>
    <col min="7177" max="7424" width="9.140625" style="196"/>
    <col min="7425" max="7425" width="5.28515625" style="196" customWidth="1"/>
    <col min="7426" max="7428" width="9.140625" style="196"/>
    <col min="7429" max="7429" width="26.7109375" style="196" customWidth="1"/>
    <col min="7430" max="7432" width="13.7109375" style="196" customWidth="1"/>
    <col min="7433" max="7680" width="9.140625" style="196"/>
    <col min="7681" max="7681" width="5.28515625" style="196" customWidth="1"/>
    <col min="7682" max="7684" width="9.140625" style="196"/>
    <col min="7685" max="7685" width="26.7109375" style="196" customWidth="1"/>
    <col min="7686" max="7688" width="13.7109375" style="196" customWidth="1"/>
    <col min="7689" max="7936" width="9.140625" style="196"/>
    <col min="7937" max="7937" width="5.28515625" style="196" customWidth="1"/>
    <col min="7938" max="7940" width="9.140625" style="196"/>
    <col min="7941" max="7941" width="26.7109375" style="196" customWidth="1"/>
    <col min="7942" max="7944" width="13.7109375" style="196" customWidth="1"/>
    <col min="7945" max="8192" width="9.140625" style="196"/>
    <col min="8193" max="8193" width="5.28515625" style="196" customWidth="1"/>
    <col min="8194" max="8196" width="9.140625" style="196"/>
    <col min="8197" max="8197" width="26.7109375" style="196" customWidth="1"/>
    <col min="8198" max="8200" width="13.7109375" style="196" customWidth="1"/>
    <col min="8201" max="8448" width="9.140625" style="196"/>
    <col min="8449" max="8449" width="5.28515625" style="196" customWidth="1"/>
    <col min="8450" max="8452" width="9.140625" style="196"/>
    <col min="8453" max="8453" width="26.7109375" style="196" customWidth="1"/>
    <col min="8454" max="8456" width="13.7109375" style="196" customWidth="1"/>
    <col min="8457" max="8704" width="9.140625" style="196"/>
    <col min="8705" max="8705" width="5.28515625" style="196" customWidth="1"/>
    <col min="8706" max="8708" width="9.140625" style="196"/>
    <col min="8709" max="8709" width="26.7109375" style="196" customWidth="1"/>
    <col min="8710" max="8712" width="13.7109375" style="196" customWidth="1"/>
    <col min="8713" max="8960" width="9.140625" style="196"/>
    <col min="8961" max="8961" width="5.28515625" style="196" customWidth="1"/>
    <col min="8962" max="8964" width="9.140625" style="196"/>
    <col min="8965" max="8965" width="26.7109375" style="196" customWidth="1"/>
    <col min="8966" max="8968" width="13.7109375" style="196" customWidth="1"/>
    <col min="8969" max="9216" width="9.140625" style="196"/>
    <col min="9217" max="9217" width="5.28515625" style="196" customWidth="1"/>
    <col min="9218" max="9220" width="9.140625" style="196"/>
    <col min="9221" max="9221" width="26.7109375" style="196" customWidth="1"/>
    <col min="9222" max="9224" width="13.7109375" style="196" customWidth="1"/>
    <col min="9225" max="9472" width="9.140625" style="196"/>
    <col min="9473" max="9473" width="5.28515625" style="196" customWidth="1"/>
    <col min="9474" max="9476" width="9.140625" style="196"/>
    <col min="9477" max="9477" width="26.7109375" style="196" customWidth="1"/>
    <col min="9478" max="9480" width="13.7109375" style="196" customWidth="1"/>
    <col min="9481" max="9728" width="9.140625" style="196"/>
    <col min="9729" max="9729" width="5.28515625" style="196" customWidth="1"/>
    <col min="9730" max="9732" width="9.140625" style="196"/>
    <col min="9733" max="9733" width="26.7109375" style="196" customWidth="1"/>
    <col min="9734" max="9736" width="13.7109375" style="196" customWidth="1"/>
    <col min="9737" max="9984" width="9.140625" style="196"/>
    <col min="9985" max="9985" width="5.28515625" style="196" customWidth="1"/>
    <col min="9986" max="9988" width="9.140625" style="196"/>
    <col min="9989" max="9989" width="26.7109375" style="196" customWidth="1"/>
    <col min="9990" max="9992" width="13.7109375" style="196" customWidth="1"/>
    <col min="9993" max="10240" width="9.140625" style="196"/>
    <col min="10241" max="10241" width="5.28515625" style="196" customWidth="1"/>
    <col min="10242" max="10244" width="9.140625" style="196"/>
    <col min="10245" max="10245" width="26.7109375" style="196" customWidth="1"/>
    <col min="10246" max="10248" width="13.7109375" style="196" customWidth="1"/>
    <col min="10249" max="10496" width="9.140625" style="196"/>
    <col min="10497" max="10497" width="5.28515625" style="196" customWidth="1"/>
    <col min="10498" max="10500" width="9.140625" style="196"/>
    <col min="10501" max="10501" width="26.7109375" style="196" customWidth="1"/>
    <col min="10502" max="10504" width="13.7109375" style="196" customWidth="1"/>
    <col min="10505" max="10752" width="9.140625" style="196"/>
    <col min="10753" max="10753" width="5.28515625" style="196" customWidth="1"/>
    <col min="10754" max="10756" width="9.140625" style="196"/>
    <col min="10757" max="10757" width="26.7109375" style="196" customWidth="1"/>
    <col min="10758" max="10760" width="13.7109375" style="196" customWidth="1"/>
    <col min="10761" max="11008" width="9.140625" style="196"/>
    <col min="11009" max="11009" width="5.28515625" style="196" customWidth="1"/>
    <col min="11010" max="11012" width="9.140625" style="196"/>
    <col min="11013" max="11013" width="26.7109375" style="196" customWidth="1"/>
    <col min="11014" max="11016" width="13.7109375" style="196" customWidth="1"/>
    <col min="11017" max="11264" width="9.140625" style="196"/>
    <col min="11265" max="11265" width="5.28515625" style="196" customWidth="1"/>
    <col min="11266" max="11268" width="9.140625" style="196"/>
    <col min="11269" max="11269" width="26.7109375" style="196" customWidth="1"/>
    <col min="11270" max="11272" width="13.7109375" style="196" customWidth="1"/>
    <col min="11273" max="11520" width="9.140625" style="196"/>
    <col min="11521" max="11521" width="5.28515625" style="196" customWidth="1"/>
    <col min="11522" max="11524" width="9.140625" style="196"/>
    <col min="11525" max="11525" width="26.7109375" style="196" customWidth="1"/>
    <col min="11526" max="11528" width="13.7109375" style="196" customWidth="1"/>
    <col min="11529" max="11776" width="9.140625" style="196"/>
    <col min="11777" max="11777" width="5.28515625" style="196" customWidth="1"/>
    <col min="11778" max="11780" width="9.140625" style="196"/>
    <col min="11781" max="11781" width="26.7109375" style="196" customWidth="1"/>
    <col min="11782" max="11784" width="13.7109375" style="196" customWidth="1"/>
    <col min="11785" max="12032" width="9.140625" style="196"/>
    <col min="12033" max="12033" width="5.28515625" style="196" customWidth="1"/>
    <col min="12034" max="12036" width="9.140625" style="196"/>
    <col min="12037" max="12037" width="26.7109375" style="196" customWidth="1"/>
    <col min="12038" max="12040" width="13.7109375" style="196" customWidth="1"/>
    <col min="12041" max="12288" width="9.140625" style="196"/>
    <col min="12289" max="12289" width="5.28515625" style="196" customWidth="1"/>
    <col min="12290" max="12292" width="9.140625" style="196"/>
    <col min="12293" max="12293" width="26.7109375" style="196" customWidth="1"/>
    <col min="12294" max="12296" width="13.7109375" style="196" customWidth="1"/>
    <col min="12297" max="12544" width="9.140625" style="196"/>
    <col min="12545" max="12545" width="5.28515625" style="196" customWidth="1"/>
    <col min="12546" max="12548" width="9.140625" style="196"/>
    <col min="12549" max="12549" width="26.7109375" style="196" customWidth="1"/>
    <col min="12550" max="12552" width="13.7109375" style="196" customWidth="1"/>
    <col min="12553" max="12800" width="9.140625" style="196"/>
    <col min="12801" max="12801" width="5.28515625" style="196" customWidth="1"/>
    <col min="12802" max="12804" width="9.140625" style="196"/>
    <col min="12805" max="12805" width="26.7109375" style="196" customWidth="1"/>
    <col min="12806" max="12808" width="13.7109375" style="196" customWidth="1"/>
    <col min="12809" max="13056" width="9.140625" style="196"/>
    <col min="13057" max="13057" width="5.28515625" style="196" customWidth="1"/>
    <col min="13058" max="13060" width="9.140625" style="196"/>
    <col min="13061" max="13061" width="26.7109375" style="196" customWidth="1"/>
    <col min="13062" max="13064" width="13.7109375" style="196" customWidth="1"/>
    <col min="13065" max="13312" width="9.140625" style="196"/>
    <col min="13313" max="13313" width="5.28515625" style="196" customWidth="1"/>
    <col min="13314" max="13316" width="9.140625" style="196"/>
    <col min="13317" max="13317" width="26.7109375" style="196" customWidth="1"/>
    <col min="13318" max="13320" width="13.7109375" style="196" customWidth="1"/>
    <col min="13321" max="13568" width="9.140625" style="196"/>
    <col min="13569" max="13569" width="5.28515625" style="196" customWidth="1"/>
    <col min="13570" max="13572" width="9.140625" style="196"/>
    <col min="13573" max="13573" width="26.7109375" style="196" customWidth="1"/>
    <col min="13574" max="13576" width="13.7109375" style="196" customWidth="1"/>
    <col min="13577" max="13824" width="9.140625" style="196"/>
    <col min="13825" max="13825" width="5.28515625" style="196" customWidth="1"/>
    <col min="13826" max="13828" width="9.140625" style="196"/>
    <col min="13829" max="13829" width="26.7109375" style="196" customWidth="1"/>
    <col min="13830" max="13832" width="13.7109375" style="196" customWidth="1"/>
    <col min="13833" max="14080" width="9.140625" style="196"/>
    <col min="14081" max="14081" width="5.28515625" style="196" customWidth="1"/>
    <col min="14082" max="14084" width="9.140625" style="196"/>
    <col min="14085" max="14085" width="26.7109375" style="196" customWidth="1"/>
    <col min="14086" max="14088" width="13.7109375" style="196" customWidth="1"/>
    <col min="14089" max="14336" width="9.140625" style="196"/>
    <col min="14337" max="14337" width="5.28515625" style="196" customWidth="1"/>
    <col min="14338" max="14340" width="9.140625" style="196"/>
    <col min="14341" max="14341" width="26.7109375" style="196" customWidth="1"/>
    <col min="14342" max="14344" width="13.7109375" style="196" customWidth="1"/>
    <col min="14345" max="14592" width="9.140625" style="196"/>
    <col min="14593" max="14593" width="5.28515625" style="196" customWidth="1"/>
    <col min="14594" max="14596" width="9.140625" style="196"/>
    <col min="14597" max="14597" width="26.7109375" style="196" customWidth="1"/>
    <col min="14598" max="14600" width="13.7109375" style="196" customWidth="1"/>
    <col min="14601" max="14848" width="9.140625" style="196"/>
    <col min="14849" max="14849" width="5.28515625" style="196" customWidth="1"/>
    <col min="14850" max="14852" width="9.140625" style="196"/>
    <col min="14853" max="14853" width="26.7109375" style="196" customWidth="1"/>
    <col min="14854" max="14856" width="13.7109375" style="196" customWidth="1"/>
    <col min="14857" max="15104" width="9.140625" style="196"/>
    <col min="15105" max="15105" width="5.28515625" style="196" customWidth="1"/>
    <col min="15106" max="15108" width="9.140625" style="196"/>
    <col min="15109" max="15109" width="26.7109375" style="196" customWidth="1"/>
    <col min="15110" max="15112" width="13.7109375" style="196" customWidth="1"/>
    <col min="15113" max="15360" width="9.140625" style="196"/>
    <col min="15361" max="15361" width="5.28515625" style="196" customWidth="1"/>
    <col min="15362" max="15364" width="9.140625" style="196"/>
    <col min="15365" max="15365" width="26.7109375" style="196" customWidth="1"/>
    <col min="15366" max="15368" width="13.7109375" style="196" customWidth="1"/>
    <col min="15369" max="15616" width="9.140625" style="196"/>
    <col min="15617" max="15617" width="5.28515625" style="196" customWidth="1"/>
    <col min="15618" max="15620" width="9.140625" style="196"/>
    <col min="15621" max="15621" width="26.7109375" style="196" customWidth="1"/>
    <col min="15622" max="15624" width="13.7109375" style="196" customWidth="1"/>
    <col min="15625" max="15872" width="9.140625" style="196"/>
    <col min="15873" max="15873" width="5.28515625" style="196" customWidth="1"/>
    <col min="15874" max="15876" width="9.140625" style="196"/>
    <col min="15877" max="15877" width="26.7109375" style="196" customWidth="1"/>
    <col min="15878" max="15880" width="13.7109375" style="196" customWidth="1"/>
    <col min="15881" max="16128" width="9.140625" style="196"/>
    <col min="16129" max="16129" width="5.28515625" style="196" customWidth="1"/>
    <col min="16130" max="16132" width="9.140625" style="196"/>
    <col min="16133" max="16133" width="26.7109375" style="196" customWidth="1"/>
    <col min="16134" max="16136" width="13.7109375" style="196" customWidth="1"/>
    <col min="16137" max="16384" width="9.140625" style="196"/>
  </cols>
  <sheetData>
    <row r="1" spans="1:8" s="60" customFormat="1" ht="15" customHeight="1" x14ac:dyDescent="0.25">
      <c r="A1" s="67"/>
      <c r="B1" s="68"/>
      <c r="C1" s="68"/>
      <c r="D1" s="68"/>
      <c r="E1" s="68"/>
      <c r="F1" s="412" t="s">
        <v>669</v>
      </c>
      <c r="G1" s="412"/>
      <c r="H1" s="412"/>
    </row>
    <row r="2" spans="1:8" s="60" customFormat="1" ht="11.25" customHeight="1" x14ac:dyDescent="0.2">
      <c r="A2" s="174"/>
      <c r="B2" s="174"/>
      <c r="C2" s="174"/>
      <c r="D2" s="174"/>
      <c r="E2" s="68"/>
      <c r="F2" s="413" t="s">
        <v>670</v>
      </c>
      <c r="G2" s="413"/>
      <c r="H2" s="413"/>
    </row>
    <row r="3" spans="1:8" s="60" customFormat="1" ht="15" customHeight="1" x14ac:dyDescent="0.25">
      <c r="A3" s="69"/>
      <c r="B3" s="70"/>
      <c r="C3" s="278"/>
      <c r="D3" s="70"/>
      <c r="E3" s="70"/>
      <c r="F3" s="414" t="s">
        <v>671</v>
      </c>
      <c r="G3" s="414"/>
      <c r="H3" s="414"/>
    </row>
    <row r="4" spans="1:8" s="60" customFormat="1" ht="11.25" customHeight="1" x14ac:dyDescent="0.2">
      <c r="A4" s="71"/>
      <c r="B4" s="70"/>
      <c r="C4" s="278"/>
      <c r="D4" s="70"/>
      <c r="E4" s="70"/>
      <c r="F4" s="390" t="s">
        <v>672</v>
      </c>
      <c r="G4" s="390"/>
      <c r="H4" s="390"/>
    </row>
    <row r="5" spans="1:8" s="59" customFormat="1" ht="20.100000000000001" customHeight="1" x14ac:dyDescent="0.3">
      <c r="A5" s="72"/>
      <c r="B5" s="72"/>
      <c r="C5" s="72"/>
      <c r="D5" s="72"/>
      <c r="E5" s="72"/>
      <c r="F5" s="72"/>
      <c r="G5" s="72"/>
      <c r="H5" s="72"/>
    </row>
    <row r="6" spans="1:8" s="59" customFormat="1" ht="20.100000000000001" customHeight="1" x14ac:dyDescent="0.3">
      <c r="A6" s="391" t="s">
        <v>953</v>
      </c>
      <c r="B6" s="391"/>
      <c r="C6" s="391"/>
      <c r="D6" s="391"/>
      <c r="E6" s="391"/>
      <c r="F6" s="391"/>
      <c r="G6" s="391"/>
      <c r="H6" s="391"/>
    </row>
    <row r="7" spans="1:8" s="59" customFormat="1" ht="11.1" customHeight="1" x14ac:dyDescent="0.3">
      <c r="A7" s="175"/>
      <c r="B7" s="176"/>
      <c r="C7" s="176"/>
      <c r="D7" s="176"/>
      <c r="E7" s="176"/>
      <c r="F7" s="176"/>
      <c r="G7" s="176"/>
      <c r="H7" s="176"/>
    </row>
    <row r="8" spans="1:8" s="59" customFormat="1" ht="12.75" customHeight="1" x14ac:dyDescent="0.2">
      <c r="A8" s="70"/>
      <c r="B8" s="70" t="s">
        <v>673</v>
      </c>
      <c r="C8" s="70"/>
      <c r="D8" s="70"/>
      <c r="E8" s="177"/>
      <c r="F8" s="177"/>
      <c r="G8" s="177"/>
      <c r="H8" s="177"/>
    </row>
    <row r="9" spans="1:8" s="59" customFormat="1" ht="13.5" customHeight="1" x14ac:dyDescent="0.2">
      <c r="A9" s="111"/>
      <c r="B9" s="68"/>
      <c r="C9" s="68"/>
      <c r="D9" s="68"/>
      <c r="E9" s="68"/>
      <c r="F9" s="73"/>
      <c r="G9" s="73"/>
      <c r="H9" s="74" t="s">
        <v>829</v>
      </c>
    </row>
    <row r="10" spans="1:8" s="279" customFormat="1" ht="12.95" customHeight="1" x14ac:dyDescent="0.25">
      <c r="A10" s="178" t="s">
        <v>830</v>
      </c>
      <c r="B10" s="396" t="s">
        <v>675</v>
      </c>
      <c r="C10" s="408"/>
      <c r="D10" s="408"/>
      <c r="E10" s="419"/>
      <c r="F10" s="402">
        <v>44561</v>
      </c>
      <c r="G10" s="402">
        <v>44926</v>
      </c>
      <c r="H10" s="179" t="s">
        <v>844</v>
      </c>
    </row>
    <row r="11" spans="1:8" s="279" customFormat="1" ht="12.95" customHeight="1" x14ac:dyDescent="0.25">
      <c r="A11" s="180" t="s">
        <v>831</v>
      </c>
      <c r="B11" s="420"/>
      <c r="C11" s="421"/>
      <c r="D11" s="421"/>
      <c r="E11" s="422"/>
      <c r="F11" s="403"/>
      <c r="G11" s="403"/>
      <c r="H11" s="181" t="s">
        <v>845</v>
      </c>
    </row>
    <row r="12" spans="1:8" s="279" customFormat="1" ht="12.95" customHeight="1" x14ac:dyDescent="0.25">
      <c r="A12" s="75" t="s">
        <v>676</v>
      </c>
      <c r="B12" s="182" t="s">
        <v>677</v>
      </c>
      <c r="C12" s="183"/>
      <c r="D12" s="183"/>
      <c r="E12" s="184"/>
      <c r="F12" s="76" t="s">
        <v>678</v>
      </c>
      <c r="G12" s="76" t="s">
        <v>679</v>
      </c>
      <c r="H12" s="77" t="s">
        <v>846</v>
      </c>
    </row>
    <row r="13" spans="1:8" ht="12.95" customHeight="1" x14ac:dyDescent="0.2">
      <c r="A13" s="185" t="s">
        <v>680</v>
      </c>
      <c r="B13" s="387" t="s">
        <v>832</v>
      </c>
      <c r="C13" s="388"/>
      <c r="D13" s="388"/>
      <c r="E13" s="389"/>
      <c r="F13" s="78">
        <f>SUM(F14,F22,F29)</f>
        <v>1657192</v>
      </c>
      <c r="G13" s="78">
        <f>SUM(G14,G22,G29)</f>
        <v>4883982</v>
      </c>
      <c r="H13" s="186">
        <f>G13/F13</f>
        <v>2.9471431192040511</v>
      </c>
    </row>
    <row r="14" spans="1:8" ht="12.95" customHeight="1" x14ac:dyDescent="0.2">
      <c r="A14" s="79" t="s">
        <v>681</v>
      </c>
      <c r="B14" s="370" t="s">
        <v>847</v>
      </c>
      <c r="C14" s="371"/>
      <c r="D14" s="371"/>
      <c r="E14" s="372"/>
      <c r="F14" s="65">
        <f>SUM(F15:F21)</f>
        <v>72424</v>
      </c>
      <c r="G14" s="65">
        <f>SUM(G15:G21)</f>
        <v>49723</v>
      </c>
      <c r="H14" s="186">
        <f>G14/F14</f>
        <v>0.68655418093449683</v>
      </c>
    </row>
    <row r="15" spans="1:8" ht="12.95" customHeight="1" x14ac:dyDescent="0.2">
      <c r="A15" s="79" t="s">
        <v>682</v>
      </c>
      <c r="B15" s="370" t="s">
        <v>848</v>
      </c>
      <c r="C15" s="371"/>
      <c r="D15" s="371"/>
      <c r="E15" s="372"/>
      <c r="F15" s="80"/>
      <c r="G15" s="80"/>
      <c r="H15" s="187"/>
    </row>
    <row r="16" spans="1:8" ht="12.95" customHeight="1" x14ac:dyDescent="0.2">
      <c r="A16" s="79" t="s">
        <v>683</v>
      </c>
      <c r="B16" s="370" t="s">
        <v>849</v>
      </c>
      <c r="C16" s="371"/>
      <c r="D16" s="371"/>
      <c r="E16" s="372"/>
      <c r="F16" s="80"/>
      <c r="G16" s="80"/>
      <c r="H16" s="187"/>
    </row>
    <row r="17" spans="1:8" ht="12.95" customHeight="1" x14ac:dyDescent="0.2">
      <c r="A17" s="79" t="s">
        <v>684</v>
      </c>
      <c r="B17" s="370" t="s">
        <v>685</v>
      </c>
      <c r="C17" s="371"/>
      <c r="D17" s="371"/>
      <c r="E17" s="372"/>
      <c r="F17" s="80">
        <v>72424</v>
      </c>
      <c r="G17" s="80">
        <v>49723</v>
      </c>
      <c r="H17" s="187">
        <f>G17/F17</f>
        <v>0.68655418093449683</v>
      </c>
    </row>
    <row r="18" spans="1:8" ht="12.95" customHeight="1" x14ac:dyDescent="0.2">
      <c r="A18" s="79" t="s">
        <v>686</v>
      </c>
      <c r="B18" s="370" t="s">
        <v>687</v>
      </c>
      <c r="C18" s="371"/>
      <c r="D18" s="371"/>
      <c r="E18" s="372"/>
      <c r="F18" s="81"/>
      <c r="G18" s="81"/>
      <c r="H18" s="187"/>
    </row>
    <row r="19" spans="1:8" ht="12.95" customHeight="1" x14ac:dyDescent="0.2">
      <c r="A19" s="79" t="s">
        <v>688</v>
      </c>
      <c r="B19" s="370" t="s">
        <v>689</v>
      </c>
      <c r="C19" s="371"/>
      <c r="D19" s="371"/>
      <c r="E19" s="372"/>
      <c r="F19" s="80"/>
      <c r="G19" s="80"/>
      <c r="H19" s="188"/>
    </row>
    <row r="20" spans="1:8" ht="12.95" customHeight="1" x14ac:dyDescent="0.2">
      <c r="A20" s="79" t="s">
        <v>690</v>
      </c>
      <c r="B20" s="370" t="s">
        <v>691</v>
      </c>
      <c r="C20" s="371"/>
      <c r="D20" s="371"/>
      <c r="E20" s="372"/>
      <c r="F20" s="80"/>
      <c r="G20" s="80"/>
      <c r="H20" s="188"/>
    </row>
    <row r="21" spans="1:8" ht="12.95" customHeight="1" x14ac:dyDescent="0.2">
      <c r="A21" s="79" t="s">
        <v>692</v>
      </c>
      <c r="B21" s="370" t="s">
        <v>693</v>
      </c>
      <c r="C21" s="371"/>
      <c r="D21" s="371"/>
      <c r="E21" s="372"/>
      <c r="F21" s="80"/>
      <c r="G21" s="80"/>
      <c r="H21" s="188"/>
    </row>
    <row r="22" spans="1:8" ht="12.95" customHeight="1" x14ac:dyDescent="0.2">
      <c r="A22" s="79" t="s">
        <v>28</v>
      </c>
      <c r="B22" s="370" t="s">
        <v>694</v>
      </c>
      <c r="C22" s="371"/>
      <c r="D22" s="371"/>
      <c r="E22" s="372"/>
      <c r="F22" s="65">
        <f>SUM(F23:F28)</f>
        <v>1581768</v>
      </c>
      <c r="G22" s="65">
        <f>SUM(G23:G28)</f>
        <v>4831259</v>
      </c>
      <c r="H22" s="186">
        <f>G22/F22</f>
        <v>3.0543410917403815</v>
      </c>
    </row>
    <row r="23" spans="1:8" ht="12.95" customHeight="1" x14ac:dyDescent="0.2">
      <c r="A23" s="79" t="s">
        <v>30</v>
      </c>
      <c r="B23" s="370" t="s">
        <v>850</v>
      </c>
      <c r="C23" s="371"/>
      <c r="D23" s="371"/>
      <c r="E23" s="372"/>
      <c r="F23" s="80">
        <v>1174830</v>
      </c>
      <c r="G23" s="80">
        <v>1182095</v>
      </c>
      <c r="H23" s="187">
        <f>G23/F23</f>
        <v>1.0061838734114723</v>
      </c>
    </row>
    <row r="24" spans="1:8" ht="12.95" customHeight="1" x14ac:dyDescent="0.2">
      <c r="A24" s="79" t="s">
        <v>32</v>
      </c>
      <c r="B24" s="415" t="s">
        <v>851</v>
      </c>
      <c r="C24" s="416"/>
      <c r="D24" s="416"/>
      <c r="E24" s="417"/>
      <c r="F24" s="80">
        <v>343052</v>
      </c>
      <c r="G24" s="80">
        <v>349633</v>
      </c>
      <c r="H24" s="187">
        <f>G24/F24</f>
        <v>1.0191836806081878</v>
      </c>
    </row>
    <row r="25" spans="1:8" ht="12.95" customHeight="1" x14ac:dyDescent="0.2">
      <c r="A25" s="79" t="s">
        <v>34</v>
      </c>
      <c r="B25" s="370" t="s">
        <v>695</v>
      </c>
      <c r="C25" s="371"/>
      <c r="D25" s="371"/>
      <c r="E25" s="372"/>
      <c r="F25" s="80">
        <v>30441</v>
      </c>
      <c r="G25" s="80">
        <v>56353</v>
      </c>
      <c r="H25" s="187">
        <f>G25/F25</f>
        <v>1.8512203935481752</v>
      </c>
    </row>
    <row r="26" spans="1:8" ht="12.95" customHeight="1" x14ac:dyDescent="0.2">
      <c r="A26" s="79" t="s">
        <v>36</v>
      </c>
      <c r="B26" s="370" t="s">
        <v>852</v>
      </c>
      <c r="C26" s="371"/>
      <c r="D26" s="371"/>
      <c r="E26" s="372"/>
      <c r="F26" s="80">
        <v>33445</v>
      </c>
      <c r="G26" s="80">
        <v>2673448</v>
      </c>
      <c r="H26" s="187">
        <f>G26/F26</f>
        <v>79.935655553894449</v>
      </c>
    </row>
    <row r="27" spans="1:8" ht="12.95" customHeight="1" x14ac:dyDescent="0.2">
      <c r="A27" s="79" t="s">
        <v>38</v>
      </c>
      <c r="B27" s="370" t="s">
        <v>696</v>
      </c>
      <c r="C27" s="371"/>
      <c r="D27" s="371"/>
      <c r="E27" s="372"/>
      <c r="F27" s="80">
        <v>0</v>
      </c>
      <c r="G27" s="80">
        <v>569730</v>
      </c>
      <c r="H27" s="195" t="str">
        <f>IF(F27=0,"-",G27/F27)</f>
        <v>-</v>
      </c>
    </row>
    <row r="28" spans="1:8" ht="12.95" customHeight="1" x14ac:dyDescent="0.2">
      <c r="A28" s="79" t="s">
        <v>40</v>
      </c>
      <c r="B28" s="370" t="s">
        <v>697</v>
      </c>
      <c r="C28" s="371"/>
      <c r="D28" s="371"/>
      <c r="E28" s="372"/>
      <c r="F28" s="80"/>
      <c r="G28" s="80"/>
      <c r="H28" s="188"/>
    </row>
    <row r="29" spans="1:8" ht="12.95" customHeight="1" x14ac:dyDescent="0.2">
      <c r="A29" s="79" t="s">
        <v>42</v>
      </c>
      <c r="B29" s="370" t="s">
        <v>853</v>
      </c>
      <c r="C29" s="371"/>
      <c r="D29" s="371"/>
      <c r="E29" s="372"/>
      <c r="F29" s="65">
        <f>SUM(F30:F39)</f>
        <v>3000</v>
      </c>
      <c r="G29" s="65">
        <f>SUM(G30:G39)</f>
        <v>3000</v>
      </c>
      <c r="H29" s="186">
        <f>G29/F29</f>
        <v>1</v>
      </c>
    </row>
    <row r="30" spans="1:8" ht="12.95" customHeight="1" x14ac:dyDescent="0.2">
      <c r="A30" s="79" t="s">
        <v>44</v>
      </c>
      <c r="B30" s="370" t="s">
        <v>698</v>
      </c>
      <c r="C30" s="371"/>
      <c r="D30" s="371"/>
      <c r="E30" s="372"/>
      <c r="F30" s="80">
        <v>3000</v>
      </c>
      <c r="G30" s="80">
        <v>3000</v>
      </c>
      <c r="H30" s="187">
        <f>G30/F30</f>
        <v>1</v>
      </c>
    </row>
    <row r="31" spans="1:8" ht="12.95" customHeight="1" x14ac:dyDescent="0.2">
      <c r="A31" s="79" t="s">
        <v>46</v>
      </c>
      <c r="B31" s="370" t="s">
        <v>699</v>
      </c>
      <c r="C31" s="371"/>
      <c r="D31" s="371"/>
      <c r="E31" s="372"/>
      <c r="F31" s="80"/>
      <c r="G31" s="80"/>
      <c r="H31" s="188"/>
    </row>
    <row r="32" spans="1:8" ht="12.95" customHeight="1" x14ac:dyDescent="0.2">
      <c r="A32" s="79" t="s">
        <v>48</v>
      </c>
      <c r="B32" s="172" t="s">
        <v>700</v>
      </c>
      <c r="C32" s="280"/>
      <c r="D32" s="280"/>
      <c r="E32" s="281"/>
      <c r="F32" s="80"/>
      <c r="G32" s="80"/>
      <c r="H32" s="188"/>
    </row>
    <row r="33" spans="1:8" ht="12.75" customHeight="1" x14ac:dyDescent="0.2">
      <c r="A33" s="418" t="s">
        <v>50</v>
      </c>
      <c r="B33" s="381" t="s">
        <v>833</v>
      </c>
      <c r="C33" s="382"/>
      <c r="D33" s="382"/>
      <c r="E33" s="383"/>
      <c r="F33" s="80"/>
      <c r="G33" s="80"/>
      <c r="H33" s="188"/>
    </row>
    <row r="34" spans="1:8" ht="12.75" customHeight="1" x14ac:dyDescent="0.2">
      <c r="A34" s="418"/>
      <c r="B34" s="381"/>
      <c r="C34" s="382"/>
      <c r="D34" s="382"/>
      <c r="E34" s="383"/>
      <c r="F34" s="80"/>
      <c r="G34" s="80"/>
      <c r="H34" s="188"/>
    </row>
    <row r="35" spans="1:8" ht="12.95" customHeight="1" x14ac:dyDescent="0.2">
      <c r="A35" s="79" t="s">
        <v>121</v>
      </c>
      <c r="B35" s="370" t="s">
        <v>701</v>
      </c>
      <c r="C35" s="371"/>
      <c r="D35" s="371"/>
      <c r="E35" s="372"/>
      <c r="F35" s="80"/>
      <c r="G35" s="80"/>
      <c r="H35" s="188"/>
    </row>
    <row r="36" spans="1:8" ht="25.5" customHeight="1" x14ac:dyDescent="0.2">
      <c r="A36" s="79" t="s">
        <v>122</v>
      </c>
      <c r="B36" s="381" t="s">
        <v>854</v>
      </c>
      <c r="C36" s="382"/>
      <c r="D36" s="382"/>
      <c r="E36" s="383"/>
      <c r="F36" s="80"/>
      <c r="G36" s="80"/>
      <c r="H36" s="188"/>
    </row>
    <row r="37" spans="1:8" ht="12.95" customHeight="1" x14ac:dyDescent="0.2">
      <c r="A37" s="79" t="s">
        <v>124</v>
      </c>
      <c r="B37" s="415" t="s">
        <v>702</v>
      </c>
      <c r="C37" s="416"/>
      <c r="D37" s="416"/>
      <c r="E37" s="417"/>
      <c r="F37" s="80"/>
      <c r="G37" s="80"/>
      <c r="H37" s="187"/>
    </row>
    <row r="38" spans="1:8" ht="12.95" customHeight="1" x14ac:dyDescent="0.2">
      <c r="A38" s="79" t="s">
        <v>125</v>
      </c>
      <c r="B38" s="370" t="s">
        <v>703</v>
      </c>
      <c r="C38" s="371"/>
      <c r="D38" s="371"/>
      <c r="E38" s="372"/>
      <c r="F38" s="80"/>
      <c r="G38" s="80"/>
      <c r="H38" s="188"/>
    </row>
    <row r="39" spans="1:8" ht="12.95" customHeight="1" x14ac:dyDescent="0.2">
      <c r="A39" s="79" t="s">
        <v>127</v>
      </c>
      <c r="B39" s="415" t="s">
        <v>704</v>
      </c>
      <c r="C39" s="416"/>
      <c r="D39" s="416"/>
      <c r="E39" s="417"/>
      <c r="F39" s="80"/>
      <c r="G39" s="80"/>
      <c r="H39" s="188"/>
    </row>
    <row r="40" spans="1:8" ht="12.95" customHeight="1" x14ac:dyDescent="0.2">
      <c r="A40" s="79" t="s">
        <v>128</v>
      </c>
      <c r="B40" s="415" t="s">
        <v>705</v>
      </c>
      <c r="C40" s="416"/>
      <c r="D40" s="416"/>
      <c r="E40" s="417"/>
      <c r="F40" s="80"/>
      <c r="G40" s="80"/>
      <c r="H40" s="188"/>
    </row>
    <row r="41" spans="1:8" ht="12.95" customHeight="1" x14ac:dyDescent="0.2">
      <c r="A41" s="79" t="s">
        <v>129</v>
      </c>
      <c r="B41" s="384" t="s">
        <v>855</v>
      </c>
      <c r="C41" s="371"/>
      <c r="D41" s="371"/>
      <c r="E41" s="372"/>
      <c r="F41" s="65">
        <f>SUM(F42,F48,F57,F64)</f>
        <v>2960486</v>
      </c>
      <c r="G41" s="65">
        <f>SUM(G42,G48,G57,G64)</f>
        <v>9646061.2825700007</v>
      </c>
      <c r="H41" s="186">
        <f>G41/F41</f>
        <v>3.2582695147249474</v>
      </c>
    </row>
    <row r="42" spans="1:8" ht="12.95" customHeight="1" x14ac:dyDescent="0.2">
      <c r="A42" s="79" t="s">
        <v>130</v>
      </c>
      <c r="B42" s="370" t="s">
        <v>706</v>
      </c>
      <c r="C42" s="371"/>
      <c r="D42" s="371"/>
      <c r="E42" s="372"/>
      <c r="F42" s="65">
        <f>SUM(F43:F47)</f>
        <v>990952</v>
      </c>
      <c r="G42" s="65">
        <f>SUM(G43:G47)</f>
        <v>1494414</v>
      </c>
      <c r="H42" s="186">
        <f>G42/F42</f>
        <v>1.5080589170817558</v>
      </c>
    </row>
    <row r="43" spans="1:8" ht="12.95" customHeight="1" x14ac:dyDescent="0.2">
      <c r="A43" s="79" t="s">
        <v>131</v>
      </c>
      <c r="B43" s="370" t="s">
        <v>707</v>
      </c>
      <c r="C43" s="371"/>
      <c r="D43" s="371"/>
      <c r="E43" s="372"/>
      <c r="F43" s="80">
        <v>45327</v>
      </c>
      <c r="G43" s="80">
        <v>113293</v>
      </c>
      <c r="H43" s="187">
        <f>G43/F43</f>
        <v>2.4994594833101682</v>
      </c>
    </row>
    <row r="44" spans="1:8" ht="12.95" customHeight="1" x14ac:dyDescent="0.2">
      <c r="A44" s="79" t="s">
        <v>132</v>
      </c>
      <c r="B44" s="415" t="s">
        <v>856</v>
      </c>
      <c r="C44" s="416"/>
      <c r="D44" s="416"/>
      <c r="E44" s="417"/>
      <c r="F44" s="80"/>
      <c r="G44" s="80"/>
      <c r="H44" s="188"/>
    </row>
    <row r="45" spans="1:8" ht="12.95" customHeight="1" x14ac:dyDescent="0.2">
      <c r="A45" s="79" t="s">
        <v>133</v>
      </c>
      <c r="B45" s="370" t="s">
        <v>708</v>
      </c>
      <c r="C45" s="371"/>
      <c r="D45" s="371"/>
      <c r="E45" s="372"/>
      <c r="F45" s="80"/>
      <c r="G45" s="80"/>
      <c r="H45" s="188"/>
    </row>
    <row r="46" spans="1:8" ht="12.95" customHeight="1" x14ac:dyDescent="0.2">
      <c r="A46" s="79" t="s">
        <v>134</v>
      </c>
      <c r="B46" s="370" t="s">
        <v>709</v>
      </c>
      <c r="C46" s="371"/>
      <c r="D46" s="371"/>
      <c r="E46" s="372"/>
      <c r="F46" s="80">
        <v>945565</v>
      </c>
      <c r="G46" s="80">
        <v>1381043</v>
      </c>
      <c r="H46" s="187">
        <f>G46/F46</f>
        <v>1.4605479263720633</v>
      </c>
    </row>
    <row r="47" spans="1:8" ht="12.95" customHeight="1" x14ac:dyDescent="0.2">
      <c r="A47" s="79" t="s">
        <v>135</v>
      </c>
      <c r="B47" s="370" t="s">
        <v>710</v>
      </c>
      <c r="C47" s="371"/>
      <c r="D47" s="371"/>
      <c r="E47" s="372"/>
      <c r="F47" s="80">
        <v>60</v>
      </c>
      <c r="G47" s="80">
        <v>78</v>
      </c>
      <c r="H47" s="195">
        <f>IF(F47=0,"-",G47/F47)</f>
        <v>1.3</v>
      </c>
    </row>
    <row r="48" spans="1:8" ht="12.95" customHeight="1" x14ac:dyDescent="0.2">
      <c r="A48" s="79" t="s">
        <v>136</v>
      </c>
      <c r="B48" s="370" t="s">
        <v>711</v>
      </c>
      <c r="C48" s="371"/>
      <c r="D48" s="371"/>
      <c r="E48" s="372"/>
      <c r="F48" s="65">
        <f>SUM(F49:F54)</f>
        <v>664252</v>
      </c>
      <c r="G48" s="65">
        <f>SUM(G49:G54)</f>
        <v>2246719.2825699998</v>
      </c>
      <c r="H48" s="186">
        <f>G48/F48</f>
        <v>3.3823297221084765</v>
      </c>
    </row>
    <row r="49" spans="1:8" ht="12.95" customHeight="1" x14ac:dyDescent="0.2">
      <c r="A49" s="79" t="s">
        <v>137</v>
      </c>
      <c r="B49" s="370" t="s">
        <v>857</v>
      </c>
      <c r="C49" s="371"/>
      <c r="D49" s="371"/>
      <c r="E49" s="372"/>
      <c r="F49" s="80">
        <v>325583</v>
      </c>
      <c r="G49" s="80">
        <v>482985.12199999997</v>
      </c>
      <c r="H49" s="187">
        <f>G49/F49</f>
        <v>1.4834469920112536</v>
      </c>
    </row>
    <row r="50" spans="1:8" ht="12.95" customHeight="1" x14ac:dyDescent="0.2">
      <c r="A50" s="79" t="s">
        <v>138</v>
      </c>
      <c r="B50" s="370" t="s">
        <v>712</v>
      </c>
      <c r="C50" s="371"/>
      <c r="D50" s="371"/>
      <c r="E50" s="372"/>
      <c r="F50" s="80">
        <v>1880</v>
      </c>
      <c r="G50" s="80">
        <v>5643.4129999999996</v>
      </c>
      <c r="H50" s="187">
        <f>G50/F50</f>
        <v>3.0018154255319147</v>
      </c>
    </row>
    <row r="51" spans="1:8" ht="24" customHeight="1" x14ac:dyDescent="0.2">
      <c r="A51" s="82" t="s">
        <v>139</v>
      </c>
      <c r="B51" s="381" t="s">
        <v>859</v>
      </c>
      <c r="C51" s="382"/>
      <c r="D51" s="382"/>
      <c r="E51" s="383"/>
      <c r="F51" s="80"/>
      <c r="G51" s="80"/>
      <c r="H51" s="187"/>
    </row>
    <row r="52" spans="1:8" ht="12" customHeight="1" x14ac:dyDescent="0.2">
      <c r="A52" s="82" t="s">
        <v>140</v>
      </c>
      <c r="B52" s="381" t="s">
        <v>860</v>
      </c>
      <c r="C52" s="382"/>
      <c r="D52" s="382"/>
      <c r="E52" s="383"/>
      <c r="F52" s="80"/>
      <c r="G52" s="80"/>
      <c r="H52" s="187"/>
    </row>
    <row r="53" spans="1:8" ht="12.95" customHeight="1" x14ac:dyDescent="0.2">
      <c r="A53" s="79" t="s">
        <v>141</v>
      </c>
      <c r="B53" s="370" t="s">
        <v>713</v>
      </c>
      <c r="C53" s="371"/>
      <c r="D53" s="371"/>
      <c r="E53" s="372"/>
      <c r="F53" s="80"/>
      <c r="G53" s="80"/>
      <c r="H53" s="187"/>
    </row>
    <row r="54" spans="1:8" ht="12.95" customHeight="1" x14ac:dyDescent="0.2">
      <c r="A54" s="79" t="s">
        <v>142</v>
      </c>
      <c r="B54" s="370" t="s">
        <v>861</v>
      </c>
      <c r="C54" s="371"/>
      <c r="D54" s="371"/>
      <c r="E54" s="372"/>
      <c r="F54" s="80">
        <v>336789</v>
      </c>
      <c r="G54" s="80">
        <v>1758090.7475699999</v>
      </c>
      <c r="H54" s="187">
        <f>G54/F54</f>
        <v>5.2201548968939004</v>
      </c>
    </row>
    <row r="55" spans="1:8" ht="12.95" customHeight="1" x14ac:dyDescent="0.2">
      <c r="A55" s="79" t="s">
        <v>143</v>
      </c>
      <c r="B55" s="172" t="s">
        <v>714</v>
      </c>
      <c r="C55" s="280"/>
      <c r="D55" s="280"/>
      <c r="E55" s="281"/>
      <c r="F55" s="80"/>
      <c r="G55" s="80"/>
      <c r="H55" s="187"/>
    </row>
    <row r="56" spans="1:8" ht="12.95" customHeight="1" x14ac:dyDescent="0.2">
      <c r="A56" s="79" t="s">
        <v>144</v>
      </c>
      <c r="B56" s="172" t="s">
        <v>715</v>
      </c>
      <c r="C56" s="280"/>
      <c r="D56" s="280"/>
      <c r="E56" s="281"/>
      <c r="F56" s="80"/>
      <c r="G56" s="80"/>
      <c r="H56" s="187"/>
    </row>
    <row r="57" spans="1:8" ht="12.95" customHeight="1" x14ac:dyDescent="0.2">
      <c r="A57" s="79" t="s">
        <v>145</v>
      </c>
      <c r="B57" s="370" t="s">
        <v>716</v>
      </c>
      <c r="C57" s="371"/>
      <c r="D57" s="371"/>
      <c r="E57" s="372"/>
      <c r="F57" s="65">
        <f>SUM(F60:F62)</f>
        <v>0</v>
      </c>
      <c r="G57" s="65">
        <f>SUM(G60:G62)</f>
        <v>0</v>
      </c>
      <c r="H57" s="189" t="s">
        <v>655</v>
      </c>
    </row>
    <row r="58" spans="1:8" ht="12.95" customHeight="1" x14ac:dyDescent="0.2">
      <c r="A58" s="79" t="s">
        <v>146</v>
      </c>
      <c r="B58" s="370" t="s">
        <v>717</v>
      </c>
      <c r="C58" s="371"/>
      <c r="D58" s="371"/>
      <c r="E58" s="372"/>
      <c r="F58" s="83"/>
      <c r="G58" s="83"/>
      <c r="H58" s="188"/>
    </row>
    <row r="59" spans="1:8" ht="12.95" customHeight="1" x14ac:dyDescent="0.2">
      <c r="A59" s="79" t="s">
        <v>147</v>
      </c>
      <c r="B59" s="172" t="s">
        <v>718</v>
      </c>
      <c r="C59" s="280"/>
      <c r="D59" s="280"/>
      <c r="E59" s="281"/>
      <c r="F59" s="83"/>
      <c r="G59" s="83"/>
      <c r="H59" s="188"/>
    </row>
    <row r="60" spans="1:8" ht="12.95" customHeight="1" x14ac:dyDescent="0.2">
      <c r="A60" s="79" t="s">
        <v>148</v>
      </c>
      <c r="B60" s="370" t="s">
        <v>719</v>
      </c>
      <c r="C60" s="371"/>
      <c r="D60" s="371"/>
      <c r="E60" s="372"/>
      <c r="F60" s="80"/>
      <c r="G60" s="80"/>
      <c r="H60" s="188"/>
    </row>
    <row r="61" spans="1:8" ht="12.95" customHeight="1" x14ac:dyDescent="0.2">
      <c r="A61" s="79" t="s">
        <v>149</v>
      </c>
      <c r="B61" s="370" t="s">
        <v>862</v>
      </c>
      <c r="C61" s="371"/>
      <c r="D61" s="371"/>
      <c r="E61" s="372"/>
      <c r="F61" s="80"/>
      <c r="G61" s="80"/>
      <c r="H61" s="188"/>
    </row>
    <row r="62" spans="1:8" ht="12.95" customHeight="1" x14ac:dyDescent="0.2">
      <c r="A62" s="79" t="s">
        <v>150</v>
      </c>
      <c r="B62" s="370" t="s">
        <v>720</v>
      </c>
      <c r="C62" s="371"/>
      <c r="D62" s="371"/>
      <c r="E62" s="372"/>
      <c r="F62" s="84"/>
      <c r="G62" s="84"/>
      <c r="H62" s="188"/>
    </row>
    <row r="63" spans="1:8" ht="12.95" customHeight="1" x14ac:dyDescent="0.2">
      <c r="A63" s="79" t="s">
        <v>151</v>
      </c>
      <c r="B63" s="172" t="s">
        <v>721</v>
      </c>
      <c r="C63" s="280"/>
      <c r="D63" s="280"/>
      <c r="E63" s="281"/>
      <c r="F63" s="84"/>
      <c r="G63" s="84"/>
      <c r="H63" s="188"/>
    </row>
    <row r="64" spans="1:8" ht="12.95" customHeight="1" x14ac:dyDescent="0.2">
      <c r="A64" s="79" t="s">
        <v>152</v>
      </c>
      <c r="B64" s="370" t="s">
        <v>863</v>
      </c>
      <c r="C64" s="371"/>
      <c r="D64" s="371"/>
      <c r="E64" s="372"/>
      <c r="F64" s="65">
        <f>SUM(F65:F66)</f>
        <v>1305282</v>
      </c>
      <c r="G64" s="65">
        <f>SUM(G65:G66)</f>
        <v>5904928</v>
      </c>
      <c r="H64" s="186">
        <f t="shared" ref="H64:H69" si="0">G64/F64</f>
        <v>4.5238714699199098</v>
      </c>
    </row>
    <row r="65" spans="1:8" ht="12.95" customHeight="1" x14ac:dyDescent="0.2">
      <c r="A65" s="79" t="s">
        <v>153</v>
      </c>
      <c r="B65" s="370" t="s">
        <v>722</v>
      </c>
      <c r="C65" s="371"/>
      <c r="D65" s="371"/>
      <c r="E65" s="372"/>
      <c r="F65" s="80">
        <v>2611</v>
      </c>
      <c r="G65" s="80">
        <v>1930</v>
      </c>
      <c r="H65" s="187">
        <f t="shared" si="0"/>
        <v>0.73918039065492147</v>
      </c>
    </row>
    <row r="66" spans="1:8" ht="12.95" customHeight="1" x14ac:dyDescent="0.2">
      <c r="A66" s="79" t="s">
        <v>154</v>
      </c>
      <c r="B66" s="370" t="s">
        <v>723</v>
      </c>
      <c r="C66" s="371"/>
      <c r="D66" s="371"/>
      <c r="E66" s="372"/>
      <c r="F66" s="80">
        <v>1302671</v>
      </c>
      <c r="G66" s="80">
        <v>5902998</v>
      </c>
      <c r="H66" s="187">
        <f t="shared" si="0"/>
        <v>4.5314572904440187</v>
      </c>
    </row>
    <row r="67" spans="1:8" ht="12.95" customHeight="1" x14ac:dyDescent="0.2">
      <c r="A67" s="79" t="s">
        <v>155</v>
      </c>
      <c r="B67" s="384" t="s">
        <v>864</v>
      </c>
      <c r="C67" s="371"/>
      <c r="D67" s="371"/>
      <c r="E67" s="372"/>
      <c r="F67" s="66">
        <f>SUM(F68:F70)</f>
        <v>9586</v>
      </c>
      <c r="G67" s="66">
        <f>SUM(G68:G70)</f>
        <v>42383</v>
      </c>
      <c r="H67" s="186">
        <f t="shared" si="0"/>
        <v>4.421343626121427</v>
      </c>
    </row>
    <row r="68" spans="1:8" ht="12.95" customHeight="1" x14ac:dyDescent="0.2">
      <c r="A68" s="79" t="s">
        <v>157</v>
      </c>
      <c r="B68" s="370" t="s">
        <v>724</v>
      </c>
      <c r="C68" s="371"/>
      <c r="D68" s="371"/>
      <c r="E68" s="372"/>
      <c r="F68" s="80">
        <v>8518</v>
      </c>
      <c r="G68" s="80">
        <v>40048</v>
      </c>
      <c r="H68" s="187">
        <f t="shared" si="0"/>
        <v>4.7015731392345623</v>
      </c>
    </row>
    <row r="69" spans="1:8" ht="12.95" customHeight="1" x14ac:dyDescent="0.2">
      <c r="A69" s="79" t="s">
        <v>158</v>
      </c>
      <c r="B69" s="370" t="s">
        <v>865</v>
      </c>
      <c r="C69" s="371"/>
      <c r="D69" s="371"/>
      <c r="E69" s="372"/>
      <c r="F69" s="85">
        <v>1068</v>
      </c>
      <c r="G69" s="85">
        <v>2335</v>
      </c>
      <c r="H69" s="187">
        <f t="shared" si="0"/>
        <v>2.1863295880149813</v>
      </c>
    </row>
    <row r="70" spans="1:8" ht="12.95" customHeight="1" x14ac:dyDescent="0.2">
      <c r="A70" s="79" t="s">
        <v>725</v>
      </c>
      <c r="B70" s="370" t="s">
        <v>726</v>
      </c>
      <c r="C70" s="371"/>
      <c r="D70" s="371"/>
      <c r="E70" s="372"/>
      <c r="F70" s="86"/>
      <c r="G70" s="86"/>
      <c r="H70" s="190"/>
    </row>
    <row r="71" spans="1:8" ht="12.95" customHeight="1" x14ac:dyDescent="0.2">
      <c r="A71" s="79" t="s">
        <v>727</v>
      </c>
      <c r="B71" s="384" t="s">
        <v>866</v>
      </c>
      <c r="C71" s="371"/>
      <c r="D71" s="371"/>
      <c r="E71" s="372"/>
      <c r="F71" s="65">
        <f>SUM(F13,F41,F67)</f>
        <v>4627264</v>
      </c>
      <c r="G71" s="65">
        <f>SUM(G13,G41,G67)</f>
        <v>14572426.282570001</v>
      </c>
      <c r="H71" s="186">
        <f>G71/F71</f>
        <v>3.149253269873947</v>
      </c>
    </row>
    <row r="72" spans="1:8" ht="12.95" customHeight="1" x14ac:dyDescent="0.2">
      <c r="A72" s="87"/>
      <c r="B72" s="406" t="s">
        <v>867</v>
      </c>
      <c r="C72" s="375"/>
      <c r="D72" s="375"/>
      <c r="E72" s="376"/>
      <c r="F72" s="88"/>
      <c r="G72" s="88"/>
      <c r="H72" s="191"/>
    </row>
    <row r="73" spans="1:8" ht="12" customHeight="1" x14ac:dyDescent="0.2">
      <c r="B73" s="89"/>
      <c r="C73" s="89"/>
      <c r="D73" s="89"/>
      <c r="E73" s="89"/>
      <c r="F73" s="90"/>
      <c r="G73" s="407" t="s">
        <v>868</v>
      </c>
      <c r="H73" s="408"/>
    </row>
    <row r="74" spans="1:8" ht="63.75" customHeight="1" x14ac:dyDescent="0.2">
      <c r="A74" s="410" t="s">
        <v>954</v>
      </c>
      <c r="B74" s="411"/>
      <c r="C74" s="411"/>
      <c r="D74" s="89"/>
      <c r="E74" s="89"/>
      <c r="F74" s="90"/>
      <c r="G74" s="409"/>
      <c r="H74" s="409"/>
    </row>
    <row r="75" spans="1:8" s="282" customFormat="1" ht="19.5" customHeight="1" x14ac:dyDescent="0.25">
      <c r="A75" s="67"/>
      <c r="B75" s="68"/>
      <c r="C75" s="68"/>
      <c r="D75" s="68"/>
      <c r="E75" s="68"/>
      <c r="F75" s="412" t="s">
        <v>669</v>
      </c>
      <c r="G75" s="412"/>
      <c r="H75" s="412"/>
    </row>
    <row r="76" spans="1:8" s="282" customFormat="1" ht="11.25" customHeight="1" x14ac:dyDescent="0.2">
      <c r="A76" s="192"/>
      <c r="B76" s="192"/>
      <c r="C76" s="192"/>
      <c r="D76" s="192"/>
      <c r="E76" s="68"/>
      <c r="F76" s="413" t="s">
        <v>670</v>
      </c>
      <c r="G76" s="413"/>
      <c r="H76" s="413"/>
    </row>
    <row r="77" spans="1:8" s="282" customFormat="1" ht="15" customHeight="1" x14ac:dyDescent="0.25">
      <c r="A77" s="69"/>
      <c r="B77" s="68"/>
      <c r="C77" s="68"/>
      <c r="D77" s="68"/>
      <c r="E77" s="68"/>
      <c r="F77" s="414" t="s">
        <v>671</v>
      </c>
      <c r="G77" s="414"/>
      <c r="H77" s="414"/>
    </row>
    <row r="78" spans="1:8" s="282" customFormat="1" ht="11.25" customHeight="1" x14ac:dyDescent="0.2">
      <c r="A78" s="71"/>
      <c r="B78" s="68"/>
      <c r="C78" s="68"/>
      <c r="D78" s="68"/>
      <c r="E78" s="68"/>
      <c r="F78" s="414"/>
      <c r="G78" s="414"/>
      <c r="H78" s="414"/>
    </row>
    <row r="79" spans="1:8" s="282" customFormat="1" ht="20.100000000000001" customHeight="1" x14ac:dyDescent="0.3">
      <c r="A79" s="72"/>
      <c r="B79" s="72"/>
      <c r="C79" s="72"/>
      <c r="D79" s="72"/>
      <c r="E79" s="72"/>
      <c r="F79" s="390" t="s">
        <v>672</v>
      </c>
      <c r="G79" s="390"/>
      <c r="H79" s="390"/>
    </row>
    <row r="80" spans="1:8" s="282" customFormat="1" ht="20.100000000000001" customHeight="1" x14ac:dyDescent="0.3">
      <c r="A80" s="391" t="str">
        <f>A6</f>
        <v>2022. éves mérleg</v>
      </c>
      <c r="B80" s="391"/>
      <c r="C80" s="391"/>
      <c r="D80" s="391"/>
      <c r="E80" s="391"/>
      <c r="F80" s="391"/>
      <c r="G80" s="391"/>
      <c r="H80" s="391"/>
    </row>
    <row r="81" spans="1:8" s="282" customFormat="1" ht="11.1" customHeight="1" x14ac:dyDescent="0.25">
      <c r="A81" s="175"/>
      <c r="B81" s="177"/>
      <c r="C81" s="177"/>
      <c r="D81" s="177"/>
      <c r="E81" s="392"/>
      <c r="F81" s="393"/>
      <c r="G81" s="177"/>
      <c r="H81" s="177"/>
    </row>
    <row r="82" spans="1:8" s="282" customFormat="1" ht="12" customHeight="1" x14ac:dyDescent="0.2">
      <c r="A82" s="177"/>
      <c r="B82" s="68" t="s">
        <v>728</v>
      </c>
      <c r="C82" s="177"/>
      <c r="D82" s="177"/>
      <c r="E82" s="177"/>
      <c r="F82" s="177"/>
      <c r="G82" s="177"/>
      <c r="H82" s="177"/>
    </row>
    <row r="83" spans="1:8" s="282" customFormat="1" ht="11.1" customHeight="1" x14ac:dyDescent="0.2">
      <c r="A83" s="111"/>
      <c r="B83" s="68"/>
      <c r="C83" s="68"/>
      <c r="D83" s="68"/>
      <c r="E83" s="68"/>
      <c r="F83" s="73"/>
      <c r="G83" s="73"/>
      <c r="H83" s="74" t="s">
        <v>829</v>
      </c>
    </row>
    <row r="84" spans="1:8" s="279" customFormat="1" ht="12.95" customHeight="1" x14ac:dyDescent="0.25">
      <c r="A84" s="394" t="s">
        <v>674</v>
      </c>
      <c r="B84" s="396" t="s">
        <v>675</v>
      </c>
      <c r="C84" s="397"/>
      <c r="D84" s="397"/>
      <c r="E84" s="398"/>
      <c r="F84" s="402">
        <f>F10</f>
        <v>44561</v>
      </c>
      <c r="G84" s="402">
        <f>G10</f>
        <v>44926</v>
      </c>
      <c r="H84" s="404" t="s">
        <v>869</v>
      </c>
    </row>
    <row r="85" spans="1:8" s="279" customFormat="1" ht="12.95" customHeight="1" x14ac:dyDescent="0.25">
      <c r="A85" s="395"/>
      <c r="B85" s="399"/>
      <c r="C85" s="400"/>
      <c r="D85" s="400"/>
      <c r="E85" s="401"/>
      <c r="F85" s="403"/>
      <c r="G85" s="403"/>
      <c r="H85" s="405"/>
    </row>
    <row r="86" spans="1:8" s="279" customFormat="1" ht="12.95" customHeight="1" x14ac:dyDescent="0.25">
      <c r="A86" s="75" t="s">
        <v>676</v>
      </c>
      <c r="B86" s="182" t="s">
        <v>677</v>
      </c>
      <c r="C86" s="183"/>
      <c r="D86" s="183"/>
      <c r="E86" s="184"/>
      <c r="F86" s="76" t="s">
        <v>678</v>
      </c>
      <c r="G86" s="76" t="s">
        <v>679</v>
      </c>
      <c r="H86" s="77" t="s">
        <v>846</v>
      </c>
    </row>
    <row r="87" spans="1:8" s="282" customFormat="1" ht="12.95" customHeight="1" x14ac:dyDescent="0.2">
      <c r="A87" s="79" t="s">
        <v>729</v>
      </c>
      <c r="B87" s="387" t="s">
        <v>870</v>
      </c>
      <c r="C87" s="388"/>
      <c r="D87" s="388"/>
      <c r="E87" s="389"/>
      <c r="F87" s="64">
        <f>SUM(F88:F94)</f>
        <v>2345661</v>
      </c>
      <c r="G87" s="64">
        <f>SUM(G88:G94)</f>
        <v>3523595</v>
      </c>
      <c r="H87" s="186">
        <f>G87/F87</f>
        <v>1.5021757193388132</v>
      </c>
    </row>
    <row r="88" spans="1:8" ht="12.95" customHeight="1" x14ac:dyDescent="0.2">
      <c r="A88" s="79" t="s">
        <v>730</v>
      </c>
      <c r="B88" s="370" t="s">
        <v>731</v>
      </c>
      <c r="C88" s="371"/>
      <c r="D88" s="371"/>
      <c r="E88" s="372"/>
      <c r="F88" s="62">
        <v>1114130</v>
      </c>
      <c r="G88" s="62">
        <v>1114130</v>
      </c>
      <c r="H88" s="193">
        <f>G88/F88</f>
        <v>1</v>
      </c>
    </row>
    <row r="89" spans="1:8" ht="12.95" customHeight="1" x14ac:dyDescent="0.2">
      <c r="A89" s="79" t="s">
        <v>732</v>
      </c>
      <c r="B89" s="370" t="s">
        <v>871</v>
      </c>
      <c r="C89" s="371"/>
      <c r="D89" s="371"/>
      <c r="E89" s="372"/>
      <c r="F89" s="91"/>
      <c r="G89" s="91"/>
      <c r="H89" s="194"/>
    </row>
    <row r="90" spans="1:8" ht="12.95" customHeight="1" x14ac:dyDescent="0.2">
      <c r="A90" s="79" t="s">
        <v>733</v>
      </c>
      <c r="B90" s="370" t="s">
        <v>734</v>
      </c>
      <c r="C90" s="371"/>
      <c r="D90" s="371"/>
      <c r="E90" s="372"/>
      <c r="F90" s="91">
        <v>63530</v>
      </c>
      <c r="G90" s="91">
        <v>63530</v>
      </c>
      <c r="H90" s="193">
        <f>G90/F90</f>
        <v>1</v>
      </c>
    </row>
    <row r="91" spans="1:8" ht="12.95" customHeight="1" x14ac:dyDescent="0.2">
      <c r="A91" s="79" t="s">
        <v>735</v>
      </c>
      <c r="B91" s="370" t="s">
        <v>736</v>
      </c>
      <c r="C91" s="371"/>
      <c r="D91" s="371"/>
      <c r="E91" s="372"/>
      <c r="F91" s="91">
        <v>814977</v>
      </c>
      <c r="G91" s="91">
        <v>814477</v>
      </c>
      <c r="H91" s="193">
        <f>G91/F91</f>
        <v>0.99938648575358568</v>
      </c>
    </row>
    <row r="92" spans="1:8" s="282" customFormat="1" ht="12.95" customHeight="1" x14ac:dyDescent="0.2">
      <c r="A92" s="79" t="s">
        <v>737</v>
      </c>
      <c r="B92" s="370" t="s">
        <v>738</v>
      </c>
      <c r="C92" s="371"/>
      <c r="D92" s="371"/>
      <c r="E92" s="372"/>
      <c r="F92" s="92"/>
      <c r="G92" s="92"/>
      <c r="H92" s="193"/>
    </row>
    <row r="93" spans="1:8" ht="12.95" customHeight="1" x14ac:dyDescent="0.2">
      <c r="A93" s="79" t="s">
        <v>739</v>
      </c>
      <c r="B93" s="370" t="s">
        <v>872</v>
      </c>
      <c r="C93" s="371"/>
      <c r="D93" s="371"/>
      <c r="E93" s="372"/>
      <c r="F93" s="62"/>
      <c r="G93" s="62"/>
      <c r="H93" s="193"/>
    </row>
    <row r="94" spans="1:8" s="282" customFormat="1" ht="12.95" customHeight="1" x14ac:dyDescent="0.2">
      <c r="A94" s="79" t="s">
        <v>740</v>
      </c>
      <c r="B94" s="370" t="s">
        <v>873</v>
      </c>
      <c r="C94" s="371"/>
      <c r="D94" s="371"/>
      <c r="E94" s="372"/>
      <c r="F94" s="93">
        <v>353024</v>
      </c>
      <c r="G94" s="93">
        <v>1531458</v>
      </c>
      <c r="H94" s="193">
        <f>G94/F94</f>
        <v>4.3381129894851345</v>
      </c>
    </row>
    <row r="95" spans="1:8" ht="12.95" customHeight="1" x14ac:dyDescent="0.2">
      <c r="A95" s="79" t="s">
        <v>741</v>
      </c>
      <c r="B95" s="384" t="s">
        <v>874</v>
      </c>
      <c r="C95" s="371"/>
      <c r="D95" s="371"/>
      <c r="E95" s="372"/>
      <c r="F95" s="63">
        <f>SUM(F96:F98)</f>
        <v>716117</v>
      </c>
      <c r="G95" s="63">
        <f>SUM(G96:G98)</f>
        <v>889225</v>
      </c>
      <c r="H95" s="186">
        <f>G95/F95</f>
        <v>1.2417314489112812</v>
      </c>
    </row>
    <row r="96" spans="1:8" ht="12.95" customHeight="1" x14ac:dyDescent="0.2">
      <c r="A96" s="79" t="s">
        <v>742</v>
      </c>
      <c r="B96" s="370" t="s">
        <v>743</v>
      </c>
      <c r="C96" s="371"/>
      <c r="D96" s="371"/>
      <c r="E96" s="372"/>
      <c r="F96" s="94">
        <v>716117</v>
      </c>
      <c r="G96" s="94">
        <v>889225</v>
      </c>
      <c r="H96" s="193">
        <f>G96/F96</f>
        <v>1.2417314489112812</v>
      </c>
    </row>
    <row r="97" spans="1:8" ht="12.95" customHeight="1" x14ac:dyDescent="0.2">
      <c r="A97" s="79" t="s">
        <v>744</v>
      </c>
      <c r="B97" s="370" t="s">
        <v>746</v>
      </c>
      <c r="C97" s="371"/>
      <c r="D97" s="371"/>
      <c r="E97" s="372"/>
      <c r="F97" s="94" t="s">
        <v>858</v>
      </c>
      <c r="G97" s="94" t="s">
        <v>858</v>
      </c>
      <c r="H97" s="187"/>
    </row>
    <row r="98" spans="1:8" s="282" customFormat="1" ht="12.95" customHeight="1" x14ac:dyDescent="0.2">
      <c r="A98" s="79" t="s">
        <v>745</v>
      </c>
      <c r="B98" s="370" t="s">
        <v>748</v>
      </c>
      <c r="C98" s="371"/>
      <c r="D98" s="371"/>
      <c r="E98" s="372"/>
      <c r="F98" s="95"/>
      <c r="G98" s="95"/>
      <c r="H98" s="187"/>
    </row>
    <row r="99" spans="1:8" s="282" customFormat="1" ht="12.95" customHeight="1" x14ac:dyDescent="0.2">
      <c r="A99" s="79" t="s">
        <v>747</v>
      </c>
      <c r="B99" s="384" t="s">
        <v>875</v>
      </c>
      <c r="C99" s="371"/>
      <c r="D99" s="371"/>
      <c r="E99" s="372"/>
      <c r="F99" s="61">
        <f>SUM(F100,F106,F116)</f>
        <v>902220</v>
      </c>
      <c r="G99" s="61">
        <f>SUM(G100,G106,G116)</f>
        <v>9576099</v>
      </c>
      <c r="H99" s="186">
        <f>G99/F99</f>
        <v>10.61392897519452</v>
      </c>
    </row>
    <row r="100" spans="1:8" s="282" customFormat="1" ht="12.95" customHeight="1" x14ac:dyDescent="0.2">
      <c r="A100" s="79" t="s">
        <v>749</v>
      </c>
      <c r="B100" s="385" t="s">
        <v>876</v>
      </c>
      <c r="C100" s="371"/>
      <c r="D100" s="371"/>
      <c r="E100" s="372"/>
      <c r="F100" s="61">
        <f>SUM(F101:F105)</f>
        <v>0</v>
      </c>
      <c r="G100" s="61">
        <f>SUM(G101:G105)</f>
        <v>0</v>
      </c>
      <c r="H100" s="189" t="s">
        <v>655</v>
      </c>
    </row>
    <row r="101" spans="1:8" s="282" customFormat="1" ht="12.95" customHeight="1" x14ac:dyDescent="0.2">
      <c r="A101" s="79"/>
      <c r="B101" s="386"/>
      <c r="C101" s="371"/>
      <c r="D101" s="371"/>
      <c r="E101" s="372"/>
      <c r="F101" s="96"/>
      <c r="G101" s="96"/>
      <c r="H101" s="187"/>
    </row>
    <row r="102" spans="1:8" ht="12.95" customHeight="1" x14ac:dyDescent="0.2">
      <c r="A102" s="79" t="s">
        <v>750</v>
      </c>
      <c r="B102" s="370" t="s">
        <v>752</v>
      </c>
      <c r="C102" s="371"/>
      <c r="D102" s="371"/>
      <c r="E102" s="372"/>
      <c r="F102" s="94"/>
      <c r="G102" s="94"/>
      <c r="H102" s="187"/>
    </row>
    <row r="103" spans="1:8" ht="24" customHeight="1" x14ac:dyDescent="0.2">
      <c r="A103" s="82" t="s">
        <v>751</v>
      </c>
      <c r="B103" s="381" t="s">
        <v>877</v>
      </c>
      <c r="C103" s="382"/>
      <c r="D103" s="382"/>
      <c r="E103" s="383"/>
      <c r="F103" s="94"/>
      <c r="G103" s="94"/>
      <c r="H103" s="187"/>
    </row>
    <row r="104" spans="1:8" ht="29.25" customHeight="1" x14ac:dyDescent="0.2">
      <c r="A104" s="82" t="s">
        <v>753</v>
      </c>
      <c r="B104" s="381" t="s">
        <v>878</v>
      </c>
      <c r="C104" s="382"/>
      <c r="D104" s="382"/>
      <c r="E104" s="383"/>
      <c r="F104" s="94"/>
      <c r="G104" s="94"/>
      <c r="H104" s="187"/>
    </row>
    <row r="105" spans="1:8" ht="12.95" customHeight="1" x14ac:dyDescent="0.2">
      <c r="A105" s="82" t="s">
        <v>754</v>
      </c>
      <c r="B105" s="370" t="s">
        <v>879</v>
      </c>
      <c r="C105" s="371"/>
      <c r="D105" s="371"/>
      <c r="E105" s="372"/>
      <c r="F105" s="94"/>
      <c r="G105" s="94"/>
      <c r="H105" s="187"/>
    </row>
    <row r="106" spans="1:8" ht="12.95" customHeight="1" x14ac:dyDescent="0.2">
      <c r="A106" s="82" t="s">
        <v>755</v>
      </c>
      <c r="B106" s="370" t="s">
        <v>880</v>
      </c>
      <c r="C106" s="371"/>
      <c r="D106" s="371"/>
      <c r="E106" s="372"/>
      <c r="F106" s="61">
        <f>SUM(F107:F115)</f>
        <v>0</v>
      </c>
      <c r="G106" s="61">
        <f>SUM(G107:G115)</f>
        <v>0</v>
      </c>
      <c r="H106" s="189" t="s">
        <v>655</v>
      </c>
    </row>
    <row r="107" spans="1:8" ht="12.95" customHeight="1" x14ac:dyDescent="0.2">
      <c r="A107" s="82" t="s">
        <v>756</v>
      </c>
      <c r="B107" s="370" t="s">
        <v>758</v>
      </c>
      <c r="C107" s="371"/>
      <c r="D107" s="371"/>
      <c r="E107" s="372"/>
      <c r="F107" s="94"/>
      <c r="G107" s="94"/>
      <c r="H107" s="187"/>
    </row>
    <row r="108" spans="1:8" ht="12.95" customHeight="1" x14ac:dyDescent="0.2">
      <c r="A108" s="82" t="s">
        <v>757</v>
      </c>
      <c r="B108" s="370" t="s">
        <v>760</v>
      </c>
      <c r="C108" s="371"/>
      <c r="D108" s="371"/>
      <c r="E108" s="372"/>
      <c r="F108" s="94"/>
      <c r="G108" s="94"/>
      <c r="H108" s="187"/>
    </row>
    <row r="109" spans="1:8" ht="12.95" customHeight="1" x14ac:dyDescent="0.2">
      <c r="A109" s="82" t="s">
        <v>759</v>
      </c>
      <c r="B109" s="370" t="s">
        <v>762</v>
      </c>
      <c r="C109" s="371"/>
      <c r="D109" s="371"/>
      <c r="E109" s="372"/>
      <c r="F109" s="94"/>
      <c r="G109" s="94"/>
      <c r="H109" s="187"/>
    </row>
    <row r="110" spans="1:8" ht="12.95" customHeight="1" x14ac:dyDescent="0.2">
      <c r="A110" s="82" t="s">
        <v>761</v>
      </c>
      <c r="B110" s="370" t="s">
        <v>764</v>
      </c>
      <c r="C110" s="371"/>
      <c r="D110" s="371"/>
      <c r="E110" s="372"/>
      <c r="F110" s="97"/>
      <c r="G110" s="97"/>
      <c r="H110" s="187"/>
    </row>
    <row r="111" spans="1:8" ht="12.95" customHeight="1" x14ac:dyDescent="0.2">
      <c r="A111" s="82" t="s">
        <v>763</v>
      </c>
      <c r="B111" s="370" t="s">
        <v>881</v>
      </c>
      <c r="C111" s="371"/>
      <c r="D111" s="371"/>
      <c r="E111" s="372"/>
      <c r="F111" s="94"/>
      <c r="G111" s="94"/>
      <c r="H111" s="187"/>
    </row>
    <row r="112" spans="1:8" ht="12.95" customHeight="1" x14ac:dyDescent="0.2">
      <c r="A112" s="82" t="s">
        <v>765</v>
      </c>
      <c r="B112" s="370" t="s">
        <v>767</v>
      </c>
      <c r="C112" s="371"/>
      <c r="D112" s="371"/>
      <c r="E112" s="372"/>
      <c r="F112" s="94"/>
      <c r="G112" s="94"/>
      <c r="H112" s="187"/>
    </row>
    <row r="113" spans="1:8" ht="27.75" customHeight="1" x14ac:dyDescent="0.2">
      <c r="A113" s="82" t="s">
        <v>766</v>
      </c>
      <c r="B113" s="381" t="s">
        <v>882</v>
      </c>
      <c r="C113" s="382"/>
      <c r="D113" s="382"/>
      <c r="E113" s="383"/>
      <c r="F113" s="94"/>
      <c r="G113" s="94"/>
      <c r="H113" s="187"/>
    </row>
    <row r="114" spans="1:8" ht="28.5" customHeight="1" x14ac:dyDescent="0.2">
      <c r="A114" s="82" t="s">
        <v>768</v>
      </c>
      <c r="B114" s="381" t="s">
        <v>883</v>
      </c>
      <c r="C114" s="382"/>
      <c r="D114" s="382"/>
      <c r="E114" s="383"/>
      <c r="F114" s="94"/>
      <c r="G114" s="94"/>
      <c r="H114" s="187"/>
    </row>
    <row r="115" spans="1:8" s="282" customFormat="1" ht="12.95" customHeight="1" x14ac:dyDescent="0.2">
      <c r="A115" s="82" t="s">
        <v>769</v>
      </c>
      <c r="B115" s="370" t="s">
        <v>884</v>
      </c>
      <c r="C115" s="371"/>
      <c r="D115" s="371"/>
      <c r="E115" s="372"/>
      <c r="F115" s="96"/>
      <c r="G115" s="96"/>
      <c r="H115" s="195"/>
    </row>
    <row r="116" spans="1:8" ht="12.95" customHeight="1" x14ac:dyDescent="0.2">
      <c r="A116" s="82" t="s">
        <v>770</v>
      </c>
      <c r="B116" s="370" t="s">
        <v>885</v>
      </c>
      <c r="C116" s="371"/>
      <c r="D116" s="371"/>
      <c r="E116" s="372"/>
      <c r="F116" s="63">
        <f>SUM(F117:F127)</f>
        <v>902220</v>
      </c>
      <c r="G116" s="63">
        <f>SUM(G117:G127)</f>
        <v>9576099</v>
      </c>
      <c r="H116" s="186">
        <f>G116/F116</f>
        <v>10.61392897519452</v>
      </c>
    </row>
    <row r="117" spans="1:8" ht="12.95" customHeight="1" x14ac:dyDescent="0.2">
      <c r="A117" s="82" t="s">
        <v>771</v>
      </c>
      <c r="B117" s="370" t="s">
        <v>773</v>
      </c>
      <c r="C117" s="371"/>
      <c r="D117" s="371"/>
      <c r="E117" s="372"/>
      <c r="F117" s="98"/>
      <c r="G117" s="98"/>
      <c r="H117" s="187"/>
    </row>
    <row r="118" spans="1:8" ht="12.95" customHeight="1" x14ac:dyDescent="0.2">
      <c r="A118" s="82"/>
      <c r="B118" s="370" t="s">
        <v>886</v>
      </c>
      <c r="C118" s="371"/>
      <c r="D118" s="371"/>
      <c r="E118" s="372"/>
      <c r="F118" s="94"/>
      <c r="G118" s="94"/>
      <c r="H118" s="187"/>
    </row>
    <row r="119" spans="1:8" ht="12.95" customHeight="1" x14ac:dyDescent="0.2">
      <c r="A119" s="82" t="s">
        <v>772</v>
      </c>
      <c r="B119" s="370" t="s">
        <v>775</v>
      </c>
      <c r="C119" s="371"/>
      <c r="D119" s="371"/>
      <c r="E119" s="372"/>
      <c r="F119" s="94"/>
      <c r="G119" s="94"/>
      <c r="H119" s="187"/>
    </row>
    <row r="120" spans="1:8" ht="12.95" customHeight="1" x14ac:dyDescent="0.2">
      <c r="A120" s="82" t="s">
        <v>774</v>
      </c>
      <c r="B120" s="370" t="s">
        <v>777</v>
      </c>
      <c r="C120" s="371"/>
      <c r="D120" s="371"/>
      <c r="E120" s="372"/>
      <c r="F120" s="94"/>
      <c r="G120" s="94"/>
      <c r="H120" s="187"/>
    </row>
    <row r="121" spans="1:8" ht="12.95" customHeight="1" x14ac:dyDescent="0.2">
      <c r="A121" s="82" t="s">
        <v>776</v>
      </c>
      <c r="B121" s="385" t="s">
        <v>887</v>
      </c>
      <c r="C121" s="371"/>
      <c r="D121" s="371"/>
      <c r="E121" s="372"/>
      <c r="F121" s="98">
        <v>62948</v>
      </c>
      <c r="G121" s="98">
        <v>191918</v>
      </c>
      <c r="H121" s="187">
        <f>G121/F121</f>
        <v>3.0488339581877106</v>
      </c>
    </row>
    <row r="122" spans="1:8" ht="12.95" customHeight="1" x14ac:dyDescent="0.2">
      <c r="A122" s="82"/>
      <c r="B122" s="386"/>
      <c r="C122" s="371"/>
      <c r="D122" s="371"/>
      <c r="E122" s="372"/>
      <c r="F122" s="99"/>
      <c r="G122" s="99"/>
      <c r="H122" s="187"/>
    </row>
    <row r="123" spans="1:8" ht="12.95" customHeight="1" x14ac:dyDescent="0.2">
      <c r="A123" s="82" t="s">
        <v>778</v>
      </c>
      <c r="B123" s="370" t="s">
        <v>888</v>
      </c>
      <c r="C123" s="371"/>
      <c r="D123" s="371"/>
      <c r="E123" s="372"/>
      <c r="F123" s="99"/>
      <c r="G123" s="99"/>
      <c r="H123" s="187"/>
    </row>
    <row r="124" spans="1:8" ht="12.95" customHeight="1" x14ac:dyDescent="0.2">
      <c r="A124" s="82" t="s">
        <v>779</v>
      </c>
      <c r="B124" s="370" t="s">
        <v>889</v>
      </c>
      <c r="C124" s="371"/>
      <c r="D124" s="371"/>
      <c r="E124" s="372"/>
      <c r="F124" s="98">
        <v>647856</v>
      </c>
      <c r="G124" s="98">
        <v>6518213</v>
      </c>
      <c r="H124" s="187">
        <f>G124/F124</f>
        <v>10.061206502679608</v>
      </c>
    </row>
    <row r="125" spans="1:8" ht="24.75" customHeight="1" x14ac:dyDescent="0.2">
      <c r="A125" s="82" t="s">
        <v>780</v>
      </c>
      <c r="B125" s="381" t="s">
        <v>890</v>
      </c>
      <c r="C125" s="382"/>
      <c r="D125" s="382"/>
      <c r="E125" s="383"/>
      <c r="F125" s="98"/>
      <c r="G125" s="98"/>
      <c r="H125" s="187"/>
    </row>
    <row r="126" spans="1:8" ht="23.25" customHeight="1" x14ac:dyDescent="0.2">
      <c r="A126" s="82" t="s">
        <v>781</v>
      </c>
      <c r="B126" s="381" t="s">
        <v>891</v>
      </c>
      <c r="C126" s="382"/>
      <c r="D126" s="382"/>
      <c r="E126" s="383"/>
      <c r="F126" s="98"/>
      <c r="G126" s="98"/>
      <c r="H126" s="187"/>
    </row>
    <row r="127" spans="1:8" ht="12.95" customHeight="1" x14ac:dyDescent="0.2">
      <c r="A127" s="82" t="s">
        <v>782</v>
      </c>
      <c r="B127" s="370" t="s">
        <v>892</v>
      </c>
      <c r="C127" s="371"/>
      <c r="D127" s="371"/>
      <c r="E127" s="372"/>
      <c r="F127" s="98">
        <v>191416</v>
      </c>
      <c r="G127" s="98">
        <v>2865968</v>
      </c>
      <c r="H127" s="187">
        <f>G127/F127</f>
        <v>14.972457892757136</v>
      </c>
    </row>
    <row r="128" spans="1:8" ht="12.95" customHeight="1" x14ac:dyDescent="0.2">
      <c r="A128" s="82" t="s">
        <v>783</v>
      </c>
      <c r="B128" s="172" t="s">
        <v>785</v>
      </c>
      <c r="C128" s="280"/>
      <c r="D128" s="280"/>
      <c r="E128" s="281"/>
      <c r="F128" s="98"/>
      <c r="G128" s="98"/>
      <c r="H128" s="187"/>
    </row>
    <row r="129" spans="1:8" ht="12.95" customHeight="1" x14ac:dyDescent="0.2">
      <c r="A129" s="82" t="s">
        <v>784</v>
      </c>
      <c r="B129" s="172" t="s">
        <v>787</v>
      </c>
      <c r="C129" s="280"/>
      <c r="D129" s="280"/>
      <c r="E129" s="281"/>
      <c r="F129" s="98"/>
      <c r="G129" s="98"/>
      <c r="H129" s="187"/>
    </row>
    <row r="130" spans="1:8" ht="12.95" customHeight="1" x14ac:dyDescent="0.2">
      <c r="A130" s="82" t="s">
        <v>786</v>
      </c>
      <c r="B130" s="384" t="s">
        <v>893</v>
      </c>
      <c r="C130" s="371"/>
      <c r="D130" s="371"/>
      <c r="E130" s="372"/>
      <c r="F130" s="63">
        <f>SUM(F131:F133)</f>
        <v>663266</v>
      </c>
      <c r="G130" s="63">
        <f>SUM(G131:G133)</f>
        <v>583507</v>
      </c>
      <c r="H130" s="186">
        <f>G130/F130</f>
        <v>0.87974809503276208</v>
      </c>
    </row>
    <row r="131" spans="1:8" ht="12.95" customHeight="1" x14ac:dyDescent="0.2">
      <c r="A131" s="82" t="s">
        <v>788</v>
      </c>
      <c r="B131" s="370" t="s">
        <v>894</v>
      </c>
      <c r="C131" s="371"/>
      <c r="D131" s="371"/>
      <c r="E131" s="372"/>
      <c r="F131" s="98">
        <v>62541</v>
      </c>
      <c r="G131" s="98">
        <v>150178</v>
      </c>
      <c r="H131" s="187">
        <f>G131/F131</f>
        <v>2.4012727650661168</v>
      </c>
    </row>
    <row r="132" spans="1:8" ht="12.95" customHeight="1" x14ac:dyDescent="0.2">
      <c r="A132" s="82" t="s">
        <v>789</v>
      </c>
      <c r="B132" s="370" t="s">
        <v>834</v>
      </c>
      <c r="C132" s="371"/>
      <c r="D132" s="371"/>
      <c r="E132" s="372"/>
      <c r="F132" s="98">
        <v>30343</v>
      </c>
      <c r="G132" s="98">
        <v>37923</v>
      </c>
      <c r="H132" s="187">
        <f>G132/F132</f>
        <v>1.2498104999505653</v>
      </c>
    </row>
    <row r="133" spans="1:8" s="282" customFormat="1" ht="12.95" customHeight="1" x14ac:dyDescent="0.2">
      <c r="A133" s="82" t="s">
        <v>790</v>
      </c>
      <c r="B133" s="370" t="s">
        <v>895</v>
      </c>
      <c r="C133" s="371"/>
      <c r="D133" s="371"/>
      <c r="E133" s="372"/>
      <c r="F133" s="96">
        <v>570382</v>
      </c>
      <c r="G133" s="96">
        <v>395406</v>
      </c>
      <c r="H133" s="187">
        <f>G133/F133</f>
        <v>0.69323015102159602</v>
      </c>
    </row>
    <row r="134" spans="1:8" s="282" customFormat="1" ht="12.95" customHeight="1" x14ac:dyDescent="0.2">
      <c r="A134" s="82" t="s">
        <v>791</v>
      </c>
      <c r="B134" s="373" t="s">
        <v>837</v>
      </c>
      <c r="C134" s="371"/>
      <c r="D134" s="371"/>
      <c r="E134" s="372"/>
      <c r="F134" s="100">
        <f>SUM(F87,F95,F99,F130)</f>
        <v>4627264</v>
      </c>
      <c r="G134" s="100">
        <f>SUM(G87,G95,G99,G130)</f>
        <v>14572426</v>
      </c>
      <c r="H134" s="186">
        <f>G134/F134</f>
        <v>3.1492532088076235</v>
      </c>
    </row>
    <row r="135" spans="1:8" s="282" customFormat="1" ht="12.95" customHeight="1" x14ac:dyDescent="0.2">
      <c r="A135" s="87"/>
      <c r="B135" s="374"/>
      <c r="C135" s="375"/>
      <c r="D135" s="375"/>
      <c r="E135" s="376"/>
      <c r="F135" s="284"/>
      <c r="G135" s="284"/>
      <c r="H135" s="197"/>
    </row>
    <row r="136" spans="1:8" s="282" customFormat="1" ht="82.5" customHeight="1" x14ac:dyDescent="0.2">
      <c r="A136" s="377" t="str">
        <f>A74</f>
        <v>Kecskemét, 2023.02.28.</v>
      </c>
      <c r="B136" s="378"/>
      <c r="C136" s="378"/>
      <c r="D136" s="285"/>
      <c r="E136" s="285"/>
      <c r="F136" s="286"/>
      <c r="G136" s="379" t="s">
        <v>868</v>
      </c>
      <c r="H136" s="380"/>
    </row>
    <row r="137" spans="1:8" s="289" customFormat="1" ht="11.1" customHeight="1" x14ac:dyDescent="0.2">
      <c r="A137" s="287"/>
      <c r="B137" s="287"/>
      <c r="C137" s="287"/>
      <c r="D137" s="287"/>
      <c r="E137" s="287"/>
      <c r="F137" s="288"/>
      <c r="G137" s="288"/>
      <c r="H137" s="288"/>
    </row>
    <row r="138" spans="1:8" s="282" customFormat="1" ht="11.1" customHeight="1" x14ac:dyDescent="0.2">
      <c r="A138" s="283"/>
      <c r="B138" s="290"/>
      <c r="C138" s="290"/>
      <c r="D138" s="290"/>
      <c r="E138" s="290"/>
      <c r="F138" s="286"/>
      <c r="G138" s="286"/>
      <c r="H138" s="286"/>
    </row>
  </sheetData>
  <dataConsolidate/>
  <mergeCells count="122">
    <mergeCell ref="B13:E13"/>
    <mergeCell ref="B14:E14"/>
    <mergeCell ref="B15:E15"/>
    <mergeCell ref="B16:E16"/>
    <mergeCell ref="B17:E17"/>
    <mergeCell ref="B18:E18"/>
    <mergeCell ref="F1:H1"/>
    <mergeCell ref="F2:H2"/>
    <mergeCell ref="F3:H3"/>
    <mergeCell ref="F4:H4"/>
    <mergeCell ref="A6:H6"/>
    <mergeCell ref="B10:E11"/>
    <mergeCell ref="F10:F11"/>
    <mergeCell ref="G10:G11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38:E38"/>
    <mergeCell ref="B39:E39"/>
    <mergeCell ref="B40:E40"/>
    <mergeCell ref="B41:E41"/>
    <mergeCell ref="B42:E42"/>
    <mergeCell ref="B43:E43"/>
    <mergeCell ref="B31:E31"/>
    <mergeCell ref="A33:A34"/>
    <mergeCell ref="B33:E34"/>
    <mergeCell ref="B35:E35"/>
    <mergeCell ref="B36:E36"/>
    <mergeCell ref="B37:E37"/>
    <mergeCell ref="B50:E50"/>
    <mergeCell ref="B51:E51"/>
    <mergeCell ref="B52:E52"/>
    <mergeCell ref="B53:E53"/>
    <mergeCell ref="B54:E54"/>
    <mergeCell ref="B57:E57"/>
    <mergeCell ref="B44:E44"/>
    <mergeCell ref="B45:E45"/>
    <mergeCell ref="B46:E46"/>
    <mergeCell ref="B47:E47"/>
    <mergeCell ref="B48:E48"/>
    <mergeCell ref="B49:E49"/>
    <mergeCell ref="B66:E66"/>
    <mergeCell ref="B67:E67"/>
    <mergeCell ref="B68:E68"/>
    <mergeCell ref="B69:E69"/>
    <mergeCell ref="B70:E70"/>
    <mergeCell ref="B71:E71"/>
    <mergeCell ref="B58:E58"/>
    <mergeCell ref="B60:E60"/>
    <mergeCell ref="B61:E61"/>
    <mergeCell ref="B62:E62"/>
    <mergeCell ref="B64:E64"/>
    <mergeCell ref="B65:E65"/>
    <mergeCell ref="F79:H79"/>
    <mergeCell ref="A80:H80"/>
    <mergeCell ref="E81:F81"/>
    <mergeCell ref="A84:A85"/>
    <mergeCell ref="B84:E85"/>
    <mergeCell ref="F84:F85"/>
    <mergeCell ref="G84:G85"/>
    <mergeCell ref="H84:H85"/>
    <mergeCell ref="B72:E72"/>
    <mergeCell ref="G73:H74"/>
    <mergeCell ref="A74:C74"/>
    <mergeCell ref="F75:H75"/>
    <mergeCell ref="F76:H76"/>
    <mergeCell ref="F77:H78"/>
    <mergeCell ref="B93:E93"/>
    <mergeCell ref="B94:E94"/>
    <mergeCell ref="B95:E95"/>
    <mergeCell ref="B96:E96"/>
    <mergeCell ref="B97:E97"/>
    <mergeCell ref="B98:E98"/>
    <mergeCell ref="B87:E87"/>
    <mergeCell ref="B88:E88"/>
    <mergeCell ref="B89:E89"/>
    <mergeCell ref="B90:E90"/>
    <mergeCell ref="B91:E91"/>
    <mergeCell ref="B92:E92"/>
    <mergeCell ref="B106:E106"/>
    <mergeCell ref="B107:E107"/>
    <mergeCell ref="B108:E108"/>
    <mergeCell ref="B109:E109"/>
    <mergeCell ref="B110:E110"/>
    <mergeCell ref="B111:E111"/>
    <mergeCell ref="B99:E99"/>
    <mergeCell ref="B100:E101"/>
    <mergeCell ref="B102:E102"/>
    <mergeCell ref="B103:E103"/>
    <mergeCell ref="B104:E104"/>
    <mergeCell ref="B105:E105"/>
    <mergeCell ref="B118:E118"/>
    <mergeCell ref="B119:E119"/>
    <mergeCell ref="B120:E120"/>
    <mergeCell ref="B121:E122"/>
    <mergeCell ref="B123:E123"/>
    <mergeCell ref="B124:E124"/>
    <mergeCell ref="B112:E112"/>
    <mergeCell ref="B113:E113"/>
    <mergeCell ref="B114:E114"/>
    <mergeCell ref="B115:E115"/>
    <mergeCell ref="B116:E116"/>
    <mergeCell ref="B117:E117"/>
    <mergeCell ref="B133:E133"/>
    <mergeCell ref="B134:E135"/>
    <mergeCell ref="A136:C136"/>
    <mergeCell ref="G136:H136"/>
    <mergeCell ref="B125:E125"/>
    <mergeCell ref="B126:E126"/>
    <mergeCell ref="B127:E127"/>
    <mergeCell ref="B130:E130"/>
    <mergeCell ref="B131:E131"/>
    <mergeCell ref="B132:E132"/>
  </mergeCells>
  <printOptions horizontalCentered="1" verticalCentered="1" gridLinesSet="0"/>
  <pageMargins left="0.39" right="0.4" top="0.72" bottom="0.47" header="0.53" footer="0.54"/>
  <pageSetup paperSize="9" scale="74" orientation="portrait" r:id="rId1"/>
  <headerFooter alignWithMargins="0">
    <oddHeader xml:space="preserve">&amp;R
</oddHeader>
    <oddFooter xml:space="preserve">&amp;L
</oddFooter>
  </headerFooter>
  <rowBreaks count="1" manualBreakCount="1">
    <brk id="7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8"/>
  <sheetViews>
    <sheetView showGridLines="0" zoomScale="130" zoomScaleNormal="130" workbookViewId="0">
      <selection activeCell="F57" sqref="F57"/>
    </sheetView>
  </sheetViews>
  <sheetFormatPr defaultRowHeight="12.75" x14ac:dyDescent="0.2"/>
  <cols>
    <col min="1" max="1" width="5.140625" style="320" customWidth="1"/>
    <col min="2" max="2" width="24.85546875" style="321" customWidth="1"/>
    <col min="3" max="3" width="19.7109375" style="321" customWidth="1"/>
    <col min="4" max="5" width="13.7109375" style="227" customWidth="1"/>
    <col min="6" max="6" width="13.7109375" style="321" customWidth="1"/>
    <col min="7" max="256" width="9.140625" style="299"/>
    <col min="257" max="257" width="5.140625" style="299" customWidth="1"/>
    <col min="258" max="258" width="24.85546875" style="299" customWidth="1"/>
    <col min="259" max="259" width="19.7109375" style="299" customWidth="1"/>
    <col min="260" max="262" width="13.7109375" style="299" customWidth="1"/>
    <col min="263" max="512" width="9.140625" style="299"/>
    <col min="513" max="513" width="5.140625" style="299" customWidth="1"/>
    <col min="514" max="514" width="24.85546875" style="299" customWidth="1"/>
    <col min="515" max="515" width="19.7109375" style="299" customWidth="1"/>
    <col min="516" max="518" width="13.7109375" style="299" customWidth="1"/>
    <col min="519" max="768" width="9.140625" style="299"/>
    <col min="769" max="769" width="5.140625" style="299" customWidth="1"/>
    <col min="770" max="770" width="24.85546875" style="299" customWidth="1"/>
    <col min="771" max="771" width="19.7109375" style="299" customWidth="1"/>
    <col min="772" max="774" width="13.7109375" style="299" customWidth="1"/>
    <col min="775" max="1024" width="9.140625" style="299"/>
    <col min="1025" max="1025" width="5.140625" style="299" customWidth="1"/>
    <col min="1026" max="1026" width="24.85546875" style="299" customWidth="1"/>
    <col min="1027" max="1027" width="19.7109375" style="299" customWidth="1"/>
    <col min="1028" max="1030" width="13.7109375" style="299" customWidth="1"/>
    <col min="1031" max="1280" width="9.140625" style="299"/>
    <col min="1281" max="1281" width="5.140625" style="299" customWidth="1"/>
    <col min="1282" max="1282" width="24.85546875" style="299" customWidth="1"/>
    <col min="1283" max="1283" width="19.7109375" style="299" customWidth="1"/>
    <col min="1284" max="1286" width="13.7109375" style="299" customWidth="1"/>
    <col min="1287" max="1536" width="9.140625" style="299"/>
    <col min="1537" max="1537" width="5.140625" style="299" customWidth="1"/>
    <col min="1538" max="1538" width="24.85546875" style="299" customWidth="1"/>
    <col min="1539" max="1539" width="19.7109375" style="299" customWidth="1"/>
    <col min="1540" max="1542" width="13.7109375" style="299" customWidth="1"/>
    <col min="1543" max="1792" width="9.140625" style="299"/>
    <col min="1793" max="1793" width="5.140625" style="299" customWidth="1"/>
    <col min="1794" max="1794" width="24.85546875" style="299" customWidth="1"/>
    <col min="1795" max="1795" width="19.7109375" style="299" customWidth="1"/>
    <col min="1796" max="1798" width="13.7109375" style="299" customWidth="1"/>
    <col min="1799" max="2048" width="9.140625" style="299"/>
    <col min="2049" max="2049" width="5.140625" style="299" customWidth="1"/>
    <col min="2050" max="2050" width="24.85546875" style="299" customWidth="1"/>
    <col min="2051" max="2051" width="19.7109375" style="299" customWidth="1"/>
    <col min="2052" max="2054" width="13.7109375" style="299" customWidth="1"/>
    <col min="2055" max="2304" width="9.140625" style="299"/>
    <col min="2305" max="2305" width="5.140625" style="299" customWidth="1"/>
    <col min="2306" max="2306" width="24.85546875" style="299" customWidth="1"/>
    <col min="2307" max="2307" width="19.7109375" style="299" customWidth="1"/>
    <col min="2308" max="2310" width="13.7109375" style="299" customWidth="1"/>
    <col min="2311" max="2560" width="9.140625" style="299"/>
    <col min="2561" max="2561" width="5.140625" style="299" customWidth="1"/>
    <col min="2562" max="2562" width="24.85546875" style="299" customWidth="1"/>
    <col min="2563" max="2563" width="19.7109375" style="299" customWidth="1"/>
    <col min="2564" max="2566" width="13.7109375" style="299" customWidth="1"/>
    <col min="2567" max="2816" width="9.140625" style="299"/>
    <col min="2817" max="2817" width="5.140625" style="299" customWidth="1"/>
    <col min="2818" max="2818" width="24.85546875" style="299" customWidth="1"/>
    <col min="2819" max="2819" width="19.7109375" style="299" customWidth="1"/>
    <col min="2820" max="2822" width="13.7109375" style="299" customWidth="1"/>
    <col min="2823" max="3072" width="9.140625" style="299"/>
    <col min="3073" max="3073" width="5.140625" style="299" customWidth="1"/>
    <col min="3074" max="3074" width="24.85546875" style="299" customWidth="1"/>
    <col min="3075" max="3075" width="19.7109375" style="299" customWidth="1"/>
    <col min="3076" max="3078" width="13.7109375" style="299" customWidth="1"/>
    <col min="3079" max="3328" width="9.140625" style="299"/>
    <col min="3329" max="3329" width="5.140625" style="299" customWidth="1"/>
    <col min="3330" max="3330" width="24.85546875" style="299" customWidth="1"/>
    <col min="3331" max="3331" width="19.7109375" style="299" customWidth="1"/>
    <col min="3332" max="3334" width="13.7109375" style="299" customWidth="1"/>
    <col min="3335" max="3584" width="9.140625" style="299"/>
    <col min="3585" max="3585" width="5.140625" style="299" customWidth="1"/>
    <col min="3586" max="3586" width="24.85546875" style="299" customWidth="1"/>
    <col min="3587" max="3587" width="19.7109375" style="299" customWidth="1"/>
    <col min="3588" max="3590" width="13.7109375" style="299" customWidth="1"/>
    <col min="3591" max="3840" width="9.140625" style="299"/>
    <col min="3841" max="3841" width="5.140625" style="299" customWidth="1"/>
    <col min="3842" max="3842" width="24.85546875" style="299" customWidth="1"/>
    <col min="3843" max="3843" width="19.7109375" style="299" customWidth="1"/>
    <col min="3844" max="3846" width="13.7109375" style="299" customWidth="1"/>
    <col min="3847" max="4096" width="9.140625" style="299"/>
    <col min="4097" max="4097" width="5.140625" style="299" customWidth="1"/>
    <col min="4098" max="4098" width="24.85546875" style="299" customWidth="1"/>
    <col min="4099" max="4099" width="19.7109375" style="299" customWidth="1"/>
    <col min="4100" max="4102" width="13.7109375" style="299" customWidth="1"/>
    <col min="4103" max="4352" width="9.140625" style="299"/>
    <col min="4353" max="4353" width="5.140625" style="299" customWidth="1"/>
    <col min="4354" max="4354" width="24.85546875" style="299" customWidth="1"/>
    <col min="4355" max="4355" width="19.7109375" style="299" customWidth="1"/>
    <col min="4356" max="4358" width="13.7109375" style="299" customWidth="1"/>
    <col min="4359" max="4608" width="9.140625" style="299"/>
    <col min="4609" max="4609" width="5.140625" style="299" customWidth="1"/>
    <col min="4610" max="4610" width="24.85546875" style="299" customWidth="1"/>
    <col min="4611" max="4611" width="19.7109375" style="299" customWidth="1"/>
    <col min="4612" max="4614" width="13.7109375" style="299" customWidth="1"/>
    <col min="4615" max="4864" width="9.140625" style="299"/>
    <col min="4865" max="4865" width="5.140625" style="299" customWidth="1"/>
    <col min="4866" max="4866" width="24.85546875" style="299" customWidth="1"/>
    <col min="4867" max="4867" width="19.7109375" style="299" customWidth="1"/>
    <col min="4868" max="4870" width="13.7109375" style="299" customWidth="1"/>
    <col min="4871" max="5120" width="9.140625" style="299"/>
    <col min="5121" max="5121" width="5.140625" style="299" customWidth="1"/>
    <col min="5122" max="5122" width="24.85546875" style="299" customWidth="1"/>
    <col min="5123" max="5123" width="19.7109375" style="299" customWidth="1"/>
    <col min="5124" max="5126" width="13.7109375" style="299" customWidth="1"/>
    <col min="5127" max="5376" width="9.140625" style="299"/>
    <col min="5377" max="5377" width="5.140625" style="299" customWidth="1"/>
    <col min="5378" max="5378" width="24.85546875" style="299" customWidth="1"/>
    <col min="5379" max="5379" width="19.7109375" style="299" customWidth="1"/>
    <col min="5380" max="5382" width="13.7109375" style="299" customWidth="1"/>
    <col min="5383" max="5632" width="9.140625" style="299"/>
    <col min="5633" max="5633" width="5.140625" style="299" customWidth="1"/>
    <col min="5634" max="5634" width="24.85546875" style="299" customWidth="1"/>
    <col min="5635" max="5635" width="19.7109375" style="299" customWidth="1"/>
    <col min="5636" max="5638" width="13.7109375" style="299" customWidth="1"/>
    <col min="5639" max="5888" width="9.140625" style="299"/>
    <col min="5889" max="5889" width="5.140625" style="299" customWidth="1"/>
    <col min="5890" max="5890" width="24.85546875" style="299" customWidth="1"/>
    <col min="5891" max="5891" width="19.7109375" style="299" customWidth="1"/>
    <col min="5892" max="5894" width="13.7109375" style="299" customWidth="1"/>
    <col min="5895" max="6144" width="9.140625" style="299"/>
    <col min="6145" max="6145" width="5.140625" style="299" customWidth="1"/>
    <col min="6146" max="6146" width="24.85546875" style="299" customWidth="1"/>
    <col min="6147" max="6147" width="19.7109375" style="299" customWidth="1"/>
    <col min="6148" max="6150" width="13.7109375" style="299" customWidth="1"/>
    <col min="6151" max="6400" width="9.140625" style="299"/>
    <col min="6401" max="6401" width="5.140625" style="299" customWidth="1"/>
    <col min="6402" max="6402" width="24.85546875" style="299" customWidth="1"/>
    <col min="6403" max="6403" width="19.7109375" style="299" customWidth="1"/>
    <col min="6404" max="6406" width="13.7109375" style="299" customWidth="1"/>
    <col min="6407" max="6656" width="9.140625" style="299"/>
    <col min="6657" max="6657" width="5.140625" style="299" customWidth="1"/>
    <col min="6658" max="6658" width="24.85546875" style="299" customWidth="1"/>
    <col min="6659" max="6659" width="19.7109375" style="299" customWidth="1"/>
    <col min="6660" max="6662" width="13.7109375" style="299" customWidth="1"/>
    <col min="6663" max="6912" width="9.140625" style="299"/>
    <col min="6913" max="6913" width="5.140625" style="299" customWidth="1"/>
    <col min="6914" max="6914" width="24.85546875" style="299" customWidth="1"/>
    <col min="6915" max="6915" width="19.7109375" style="299" customWidth="1"/>
    <col min="6916" max="6918" width="13.7109375" style="299" customWidth="1"/>
    <col min="6919" max="7168" width="9.140625" style="299"/>
    <col min="7169" max="7169" width="5.140625" style="299" customWidth="1"/>
    <col min="7170" max="7170" width="24.85546875" style="299" customWidth="1"/>
    <col min="7171" max="7171" width="19.7109375" style="299" customWidth="1"/>
    <col min="7172" max="7174" width="13.7109375" style="299" customWidth="1"/>
    <col min="7175" max="7424" width="9.140625" style="299"/>
    <col min="7425" max="7425" width="5.140625" style="299" customWidth="1"/>
    <col min="7426" max="7426" width="24.85546875" style="299" customWidth="1"/>
    <col min="7427" max="7427" width="19.7109375" style="299" customWidth="1"/>
    <col min="7428" max="7430" width="13.7109375" style="299" customWidth="1"/>
    <col min="7431" max="7680" width="9.140625" style="299"/>
    <col min="7681" max="7681" width="5.140625" style="299" customWidth="1"/>
    <col min="7682" max="7682" width="24.85546875" style="299" customWidth="1"/>
    <col min="7683" max="7683" width="19.7109375" style="299" customWidth="1"/>
    <col min="7684" max="7686" width="13.7109375" style="299" customWidth="1"/>
    <col min="7687" max="7936" width="9.140625" style="299"/>
    <col min="7937" max="7937" width="5.140625" style="299" customWidth="1"/>
    <col min="7938" max="7938" width="24.85546875" style="299" customWidth="1"/>
    <col min="7939" max="7939" width="19.7109375" style="299" customWidth="1"/>
    <col min="7940" max="7942" width="13.7109375" style="299" customWidth="1"/>
    <col min="7943" max="8192" width="9.140625" style="299"/>
    <col min="8193" max="8193" width="5.140625" style="299" customWidth="1"/>
    <col min="8194" max="8194" width="24.85546875" style="299" customWidth="1"/>
    <col min="8195" max="8195" width="19.7109375" style="299" customWidth="1"/>
    <col min="8196" max="8198" width="13.7109375" style="299" customWidth="1"/>
    <col min="8199" max="8448" width="9.140625" style="299"/>
    <col min="8449" max="8449" width="5.140625" style="299" customWidth="1"/>
    <col min="8450" max="8450" width="24.85546875" style="299" customWidth="1"/>
    <col min="8451" max="8451" width="19.7109375" style="299" customWidth="1"/>
    <col min="8452" max="8454" width="13.7109375" style="299" customWidth="1"/>
    <col min="8455" max="8704" width="9.140625" style="299"/>
    <col min="8705" max="8705" width="5.140625" style="299" customWidth="1"/>
    <col min="8706" max="8706" width="24.85546875" style="299" customWidth="1"/>
    <col min="8707" max="8707" width="19.7109375" style="299" customWidth="1"/>
    <col min="8708" max="8710" width="13.7109375" style="299" customWidth="1"/>
    <col min="8711" max="8960" width="9.140625" style="299"/>
    <col min="8961" max="8961" width="5.140625" style="299" customWidth="1"/>
    <col min="8962" max="8962" width="24.85546875" style="299" customWidth="1"/>
    <col min="8963" max="8963" width="19.7109375" style="299" customWidth="1"/>
    <col min="8964" max="8966" width="13.7109375" style="299" customWidth="1"/>
    <col min="8967" max="9216" width="9.140625" style="299"/>
    <col min="9217" max="9217" width="5.140625" style="299" customWidth="1"/>
    <col min="9218" max="9218" width="24.85546875" style="299" customWidth="1"/>
    <col min="9219" max="9219" width="19.7109375" style="299" customWidth="1"/>
    <col min="9220" max="9222" width="13.7109375" style="299" customWidth="1"/>
    <col min="9223" max="9472" width="9.140625" style="299"/>
    <col min="9473" max="9473" width="5.140625" style="299" customWidth="1"/>
    <col min="9474" max="9474" width="24.85546875" style="299" customWidth="1"/>
    <col min="9475" max="9475" width="19.7109375" style="299" customWidth="1"/>
    <col min="9476" max="9478" width="13.7109375" style="299" customWidth="1"/>
    <col min="9479" max="9728" width="9.140625" style="299"/>
    <col min="9729" max="9729" width="5.140625" style="299" customWidth="1"/>
    <col min="9730" max="9730" width="24.85546875" style="299" customWidth="1"/>
    <col min="9731" max="9731" width="19.7109375" style="299" customWidth="1"/>
    <col min="9732" max="9734" width="13.7109375" style="299" customWidth="1"/>
    <col min="9735" max="9984" width="9.140625" style="299"/>
    <col min="9985" max="9985" width="5.140625" style="299" customWidth="1"/>
    <col min="9986" max="9986" width="24.85546875" style="299" customWidth="1"/>
    <col min="9987" max="9987" width="19.7109375" style="299" customWidth="1"/>
    <col min="9988" max="9990" width="13.7109375" style="299" customWidth="1"/>
    <col min="9991" max="10240" width="9.140625" style="299"/>
    <col min="10241" max="10241" width="5.140625" style="299" customWidth="1"/>
    <col min="10242" max="10242" width="24.85546875" style="299" customWidth="1"/>
    <col min="10243" max="10243" width="19.7109375" style="299" customWidth="1"/>
    <col min="10244" max="10246" width="13.7109375" style="299" customWidth="1"/>
    <col min="10247" max="10496" width="9.140625" style="299"/>
    <col min="10497" max="10497" width="5.140625" style="299" customWidth="1"/>
    <col min="10498" max="10498" width="24.85546875" style="299" customWidth="1"/>
    <col min="10499" max="10499" width="19.7109375" style="299" customWidth="1"/>
    <col min="10500" max="10502" width="13.7109375" style="299" customWidth="1"/>
    <col min="10503" max="10752" width="9.140625" style="299"/>
    <col min="10753" max="10753" width="5.140625" style="299" customWidth="1"/>
    <col min="10754" max="10754" width="24.85546875" style="299" customWidth="1"/>
    <col min="10755" max="10755" width="19.7109375" style="299" customWidth="1"/>
    <col min="10756" max="10758" width="13.7109375" style="299" customWidth="1"/>
    <col min="10759" max="11008" width="9.140625" style="299"/>
    <col min="11009" max="11009" width="5.140625" style="299" customWidth="1"/>
    <col min="11010" max="11010" width="24.85546875" style="299" customWidth="1"/>
    <col min="11011" max="11011" width="19.7109375" style="299" customWidth="1"/>
    <col min="11012" max="11014" width="13.7109375" style="299" customWidth="1"/>
    <col min="11015" max="11264" width="9.140625" style="299"/>
    <col min="11265" max="11265" width="5.140625" style="299" customWidth="1"/>
    <col min="11266" max="11266" width="24.85546875" style="299" customWidth="1"/>
    <col min="11267" max="11267" width="19.7109375" style="299" customWidth="1"/>
    <col min="11268" max="11270" width="13.7109375" style="299" customWidth="1"/>
    <col min="11271" max="11520" width="9.140625" style="299"/>
    <col min="11521" max="11521" width="5.140625" style="299" customWidth="1"/>
    <col min="11522" max="11522" width="24.85546875" style="299" customWidth="1"/>
    <col min="11523" max="11523" width="19.7109375" style="299" customWidth="1"/>
    <col min="11524" max="11526" width="13.7109375" style="299" customWidth="1"/>
    <col min="11527" max="11776" width="9.140625" style="299"/>
    <col min="11777" max="11777" width="5.140625" style="299" customWidth="1"/>
    <col min="11778" max="11778" width="24.85546875" style="299" customWidth="1"/>
    <col min="11779" max="11779" width="19.7109375" style="299" customWidth="1"/>
    <col min="11780" max="11782" width="13.7109375" style="299" customWidth="1"/>
    <col min="11783" max="12032" width="9.140625" style="299"/>
    <col min="12033" max="12033" width="5.140625" style="299" customWidth="1"/>
    <col min="12034" max="12034" width="24.85546875" style="299" customWidth="1"/>
    <col min="12035" max="12035" width="19.7109375" style="299" customWidth="1"/>
    <col min="12036" max="12038" width="13.7109375" style="299" customWidth="1"/>
    <col min="12039" max="12288" width="9.140625" style="299"/>
    <col min="12289" max="12289" width="5.140625" style="299" customWidth="1"/>
    <col min="12290" max="12290" width="24.85546875" style="299" customWidth="1"/>
    <col min="12291" max="12291" width="19.7109375" style="299" customWidth="1"/>
    <col min="12292" max="12294" width="13.7109375" style="299" customWidth="1"/>
    <col min="12295" max="12544" width="9.140625" style="299"/>
    <col min="12545" max="12545" width="5.140625" style="299" customWidth="1"/>
    <col min="12546" max="12546" width="24.85546875" style="299" customWidth="1"/>
    <col min="12547" max="12547" width="19.7109375" style="299" customWidth="1"/>
    <col min="12548" max="12550" width="13.7109375" style="299" customWidth="1"/>
    <col min="12551" max="12800" width="9.140625" style="299"/>
    <col min="12801" max="12801" width="5.140625" style="299" customWidth="1"/>
    <col min="12802" max="12802" width="24.85546875" style="299" customWidth="1"/>
    <col min="12803" max="12803" width="19.7109375" style="299" customWidth="1"/>
    <col min="12804" max="12806" width="13.7109375" style="299" customWidth="1"/>
    <col min="12807" max="13056" width="9.140625" style="299"/>
    <col min="13057" max="13057" width="5.140625" style="299" customWidth="1"/>
    <col min="13058" max="13058" width="24.85546875" style="299" customWidth="1"/>
    <col min="13059" max="13059" width="19.7109375" style="299" customWidth="1"/>
    <col min="13060" max="13062" width="13.7109375" style="299" customWidth="1"/>
    <col min="13063" max="13312" width="9.140625" style="299"/>
    <col min="13313" max="13313" width="5.140625" style="299" customWidth="1"/>
    <col min="13314" max="13314" width="24.85546875" style="299" customWidth="1"/>
    <col min="13315" max="13315" width="19.7109375" style="299" customWidth="1"/>
    <col min="13316" max="13318" width="13.7109375" style="299" customWidth="1"/>
    <col min="13319" max="13568" width="9.140625" style="299"/>
    <col min="13569" max="13569" width="5.140625" style="299" customWidth="1"/>
    <col min="13570" max="13570" width="24.85546875" style="299" customWidth="1"/>
    <col min="13571" max="13571" width="19.7109375" style="299" customWidth="1"/>
    <col min="13572" max="13574" width="13.7109375" style="299" customWidth="1"/>
    <col min="13575" max="13824" width="9.140625" style="299"/>
    <col min="13825" max="13825" width="5.140625" style="299" customWidth="1"/>
    <col min="13826" max="13826" width="24.85546875" style="299" customWidth="1"/>
    <col min="13827" max="13827" width="19.7109375" style="299" customWidth="1"/>
    <col min="13828" max="13830" width="13.7109375" style="299" customWidth="1"/>
    <col min="13831" max="14080" width="9.140625" style="299"/>
    <col min="14081" max="14081" width="5.140625" style="299" customWidth="1"/>
    <col min="14082" max="14082" width="24.85546875" style="299" customWidth="1"/>
    <col min="14083" max="14083" width="19.7109375" style="299" customWidth="1"/>
    <col min="14084" max="14086" width="13.7109375" style="299" customWidth="1"/>
    <col min="14087" max="14336" width="9.140625" style="299"/>
    <col min="14337" max="14337" width="5.140625" style="299" customWidth="1"/>
    <col min="14338" max="14338" width="24.85546875" style="299" customWidth="1"/>
    <col min="14339" max="14339" width="19.7109375" style="299" customWidth="1"/>
    <col min="14340" max="14342" width="13.7109375" style="299" customWidth="1"/>
    <col min="14343" max="14592" width="9.140625" style="299"/>
    <col min="14593" max="14593" width="5.140625" style="299" customWidth="1"/>
    <col min="14594" max="14594" width="24.85546875" style="299" customWidth="1"/>
    <col min="14595" max="14595" width="19.7109375" style="299" customWidth="1"/>
    <col min="14596" max="14598" width="13.7109375" style="299" customWidth="1"/>
    <col min="14599" max="14848" width="9.140625" style="299"/>
    <col min="14849" max="14849" width="5.140625" style="299" customWidth="1"/>
    <col min="14850" max="14850" width="24.85546875" style="299" customWidth="1"/>
    <col min="14851" max="14851" width="19.7109375" style="299" customWidth="1"/>
    <col min="14852" max="14854" width="13.7109375" style="299" customWidth="1"/>
    <col min="14855" max="15104" width="9.140625" style="299"/>
    <col min="15105" max="15105" width="5.140625" style="299" customWidth="1"/>
    <col min="15106" max="15106" width="24.85546875" style="299" customWidth="1"/>
    <col min="15107" max="15107" width="19.7109375" style="299" customWidth="1"/>
    <col min="15108" max="15110" width="13.7109375" style="299" customWidth="1"/>
    <col min="15111" max="15360" width="9.140625" style="299"/>
    <col min="15361" max="15361" width="5.140625" style="299" customWidth="1"/>
    <col min="15362" max="15362" width="24.85546875" style="299" customWidth="1"/>
    <col min="15363" max="15363" width="19.7109375" style="299" customWidth="1"/>
    <col min="15364" max="15366" width="13.7109375" style="299" customWidth="1"/>
    <col min="15367" max="15616" width="9.140625" style="299"/>
    <col min="15617" max="15617" width="5.140625" style="299" customWidth="1"/>
    <col min="15618" max="15618" width="24.85546875" style="299" customWidth="1"/>
    <col min="15619" max="15619" width="19.7109375" style="299" customWidth="1"/>
    <col min="15620" max="15622" width="13.7109375" style="299" customWidth="1"/>
    <col min="15623" max="15872" width="9.140625" style="299"/>
    <col min="15873" max="15873" width="5.140625" style="299" customWidth="1"/>
    <col min="15874" max="15874" width="24.85546875" style="299" customWidth="1"/>
    <col min="15875" max="15875" width="19.7109375" style="299" customWidth="1"/>
    <col min="15876" max="15878" width="13.7109375" style="299" customWidth="1"/>
    <col min="15879" max="16128" width="9.140625" style="299"/>
    <col min="16129" max="16129" width="5.140625" style="299" customWidth="1"/>
    <col min="16130" max="16130" width="24.85546875" style="299" customWidth="1"/>
    <col min="16131" max="16131" width="19.7109375" style="299" customWidth="1"/>
    <col min="16132" max="16134" width="13.7109375" style="299" customWidth="1"/>
    <col min="16135" max="16384" width="9.140625" style="299"/>
  </cols>
  <sheetData>
    <row r="1" spans="1:7" s="292" customFormat="1" ht="15.75" x14ac:dyDescent="0.25">
      <c r="A1" s="67"/>
      <c r="B1" s="198"/>
      <c r="C1" s="198"/>
      <c r="D1" s="412" t="s">
        <v>669</v>
      </c>
      <c r="E1" s="412"/>
      <c r="F1" s="412"/>
      <c r="G1" s="291"/>
    </row>
    <row r="2" spans="1:7" s="292" customFormat="1" ht="11.25" customHeight="1" x14ac:dyDescent="0.2">
      <c r="A2" s="173"/>
      <c r="B2" s="173"/>
      <c r="C2" s="199"/>
      <c r="D2" s="413" t="s">
        <v>670</v>
      </c>
      <c r="E2" s="413"/>
      <c r="F2" s="413"/>
      <c r="G2" s="293"/>
    </row>
    <row r="3" spans="1:7" s="292" customFormat="1" ht="15" customHeight="1" x14ac:dyDescent="0.25">
      <c r="A3" s="69"/>
      <c r="B3" s="69"/>
      <c r="C3" s="199"/>
      <c r="D3" s="414" t="s">
        <v>671</v>
      </c>
      <c r="E3" s="414"/>
      <c r="F3" s="414"/>
      <c r="G3" s="294"/>
    </row>
    <row r="4" spans="1:7" s="292" customFormat="1" ht="11.25" customHeight="1" x14ac:dyDescent="0.25">
      <c r="A4" s="71"/>
      <c r="B4" s="69"/>
      <c r="C4" s="199"/>
      <c r="D4" s="390" t="s">
        <v>672</v>
      </c>
      <c r="E4" s="390"/>
      <c r="F4" s="390"/>
      <c r="G4" s="294"/>
    </row>
    <row r="5" spans="1:7" s="292" customFormat="1" ht="9.75" customHeight="1" x14ac:dyDescent="0.25">
      <c r="A5" s="71"/>
      <c r="B5" s="69"/>
      <c r="C5" s="199"/>
      <c r="D5" s="200"/>
      <c r="E5" s="200"/>
      <c r="F5" s="199"/>
    </row>
    <row r="6" spans="1:7" s="292" customFormat="1" ht="18.95" customHeight="1" x14ac:dyDescent="0.3">
      <c r="A6" s="72"/>
      <c r="B6" s="72"/>
      <c r="C6" s="72"/>
      <c r="D6" s="201"/>
      <c r="E6" s="201"/>
      <c r="F6" s="72"/>
    </row>
    <row r="7" spans="1:7" s="292" customFormat="1" ht="19.5" customHeight="1" x14ac:dyDescent="0.3">
      <c r="A7" s="391" t="s">
        <v>955</v>
      </c>
      <c r="B7" s="391"/>
      <c r="C7" s="391"/>
      <c r="D7" s="391"/>
      <c r="E7" s="391"/>
      <c r="F7" s="391"/>
    </row>
    <row r="8" spans="1:7" s="292" customFormat="1" ht="17.25" customHeight="1" x14ac:dyDescent="0.2">
      <c r="A8" s="425" t="s">
        <v>896</v>
      </c>
      <c r="B8" s="425"/>
      <c r="C8" s="425"/>
      <c r="D8" s="425"/>
      <c r="E8" s="425"/>
      <c r="F8" s="425"/>
    </row>
    <row r="9" spans="1:7" s="292" customFormat="1" x14ac:dyDescent="0.2">
      <c r="A9" s="201"/>
      <c r="B9" s="111"/>
      <c r="C9" s="111"/>
      <c r="D9" s="111"/>
      <c r="E9" s="111"/>
      <c r="F9" s="111"/>
    </row>
    <row r="10" spans="1:7" s="292" customFormat="1" ht="15.75" customHeight="1" x14ac:dyDescent="0.2">
      <c r="A10" s="199" t="s">
        <v>897</v>
      </c>
      <c r="B10" s="102"/>
      <c r="C10" s="102"/>
      <c r="D10" s="103"/>
      <c r="E10" s="103"/>
      <c r="F10" s="103" t="s">
        <v>829</v>
      </c>
    </row>
    <row r="11" spans="1:7" s="295" customFormat="1" ht="27.75" customHeight="1" x14ac:dyDescent="0.25">
      <c r="A11" s="426" t="s">
        <v>792</v>
      </c>
      <c r="B11" s="428" t="s">
        <v>793</v>
      </c>
      <c r="C11" s="429"/>
      <c r="D11" s="426" t="s">
        <v>898</v>
      </c>
      <c r="E11" s="432" t="s">
        <v>956</v>
      </c>
      <c r="F11" s="434" t="s">
        <v>869</v>
      </c>
    </row>
    <row r="12" spans="1:7" s="296" customFormat="1" ht="12.75" customHeight="1" x14ac:dyDescent="0.25">
      <c r="A12" s="427"/>
      <c r="B12" s="430"/>
      <c r="C12" s="431"/>
      <c r="D12" s="427"/>
      <c r="E12" s="433"/>
      <c r="F12" s="435"/>
    </row>
    <row r="13" spans="1:7" s="296" customFormat="1" ht="12.75" customHeight="1" x14ac:dyDescent="0.25">
      <c r="A13" s="202" t="s">
        <v>676</v>
      </c>
      <c r="B13" s="203" t="s">
        <v>677</v>
      </c>
      <c r="C13" s="204"/>
      <c r="D13" s="205" t="s">
        <v>678</v>
      </c>
      <c r="E13" s="205" t="s">
        <v>679</v>
      </c>
      <c r="F13" s="206" t="s">
        <v>846</v>
      </c>
    </row>
    <row r="14" spans="1:7" ht="12.75" customHeight="1" x14ac:dyDescent="0.2">
      <c r="A14" s="207" t="s">
        <v>680</v>
      </c>
      <c r="B14" s="297" t="s">
        <v>794</v>
      </c>
      <c r="C14" s="298"/>
      <c r="D14" s="208">
        <v>2846409</v>
      </c>
      <c r="E14" s="208">
        <v>4997866</v>
      </c>
      <c r="F14" s="209">
        <f>IF(D14=0,"-",E14/D14)</f>
        <v>1.755849563432381</v>
      </c>
    </row>
    <row r="15" spans="1:7" ht="12.75" customHeight="1" x14ac:dyDescent="0.2">
      <c r="A15" s="207" t="s">
        <v>681</v>
      </c>
      <c r="B15" s="300" t="s">
        <v>795</v>
      </c>
      <c r="C15" s="301"/>
      <c r="D15" s="210"/>
      <c r="E15" s="210"/>
      <c r="F15" s="211"/>
    </row>
    <row r="16" spans="1:7" ht="12.75" customHeight="1" x14ac:dyDescent="0.2">
      <c r="A16" s="207" t="s">
        <v>796</v>
      </c>
      <c r="B16" s="302" t="s">
        <v>797</v>
      </c>
      <c r="C16" s="301"/>
      <c r="D16" s="212">
        <f>SUM(D14:D15)</f>
        <v>2846409</v>
      </c>
      <c r="E16" s="212">
        <f>SUM(E14:E15)</f>
        <v>4997866</v>
      </c>
      <c r="F16" s="213">
        <f t="shared" ref="F16:F60" si="0">IF(D16=0,"-",E16/D16)</f>
        <v>1.755849563432381</v>
      </c>
    </row>
    <row r="17" spans="1:6" ht="12.75" customHeight="1" x14ac:dyDescent="0.2">
      <c r="A17" s="207" t="s">
        <v>682</v>
      </c>
      <c r="B17" s="300" t="s">
        <v>798</v>
      </c>
      <c r="C17" s="301"/>
      <c r="D17" s="210"/>
      <c r="E17" s="210"/>
      <c r="F17" s="211"/>
    </row>
    <row r="18" spans="1:6" ht="12.75" customHeight="1" x14ac:dyDescent="0.2">
      <c r="A18" s="207" t="s">
        <v>683</v>
      </c>
      <c r="B18" s="300" t="s">
        <v>799</v>
      </c>
      <c r="C18" s="301"/>
      <c r="D18" s="210">
        <v>44497</v>
      </c>
      <c r="E18" s="210">
        <v>33979</v>
      </c>
      <c r="F18" s="211">
        <f t="shared" si="0"/>
        <v>0.76362451401218057</v>
      </c>
    </row>
    <row r="19" spans="1:6" ht="12.75" customHeight="1" x14ac:dyDescent="0.2">
      <c r="A19" s="207" t="s">
        <v>800</v>
      </c>
      <c r="B19" s="302" t="s">
        <v>899</v>
      </c>
      <c r="C19" s="301"/>
      <c r="D19" s="214">
        <f>SUM(D17+D18)</f>
        <v>44497</v>
      </c>
      <c r="E19" s="214">
        <f>SUM(E17+E18)</f>
        <v>33979</v>
      </c>
      <c r="F19" s="213">
        <f t="shared" si="0"/>
        <v>0.76362451401218057</v>
      </c>
    </row>
    <row r="20" spans="1:6" ht="12.75" customHeight="1" x14ac:dyDescent="0.2">
      <c r="A20" s="207" t="s">
        <v>801</v>
      </c>
      <c r="B20" s="303" t="s">
        <v>802</v>
      </c>
      <c r="C20" s="304"/>
      <c r="D20" s="215">
        <v>1493002</v>
      </c>
      <c r="E20" s="215">
        <v>7987384</v>
      </c>
      <c r="F20" s="216">
        <f t="shared" si="0"/>
        <v>5.3498816478477593</v>
      </c>
    </row>
    <row r="21" spans="1:6" ht="12.75" customHeight="1" x14ac:dyDescent="0.2">
      <c r="A21" s="207" t="s">
        <v>900</v>
      </c>
      <c r="B21" s="300" t="s">
        <v>901</v>
      </c>
      <c r="C21" s="301"/>
      <c r="D21" s="217">
        <v>746</v>
      </c>
      <c r="E21" s="217">
        <v>6622</v>
      </c>
      <c r="F21" s="218">
        <f t="shared" si="0"/>
        <v>8.8766756032171585</v>
      </c>
    </row>
    <row r="22" spans="1:6" ht="12" customHeight="1" x14ac:dyDescent="0.2">
      <c r="A22" s="207" t="s">
        <v>684</v>
      </c>
      <c r="B22" s="300" t="s">
        <v>803</v>
      </c>
      <c r="C22" s="301"/>
      <c r="D22" s="210">
        <v>1713347</v>
      </c>
      <c r="E22" s="210">
        <v>8067845</v>
      </c>
      <c r="F22" s="218">
        <f t="shared" si="0"/>
        <v>4.7088213887788051</v>
      </c>
    </row>
    <row r="23" spans="1:6" ht="12.75" customHeight="1" x14ac:dyDescent="0.2">
      <c r="A23" s="207" t="s">
        <v>686</v>
      </c>
      <c r="B23" s="300" t="s">
        <v>902</v>
      </c>
      <c r="C23" s="301"/>
      <c r="D23" s="210">
        <v>164587</v>
      </c>
      <c r="E23" s="210">
        <v>272728</v>
      </c>
      <c r="F23" s="218">
        <f t="shared" si="0"/>
        <v>1.6570446025506267</v>
      </c>
    </row>
    <row r="24" spans="1:6" ht="12.75" customHeight="1" x14ac:dyDescent="0.2">
      <c r="A24" s="207" t="s">
        <v>688</v>
      </c>
      <c r="B24" s="300" t="s">
        <v>903</v>
      </c>
      <c r="C24" s="301"/>
      <c r="D24" s="210">
        <v>48328</v>
      </c>
      <c r="E24" s="210">
        <v>53845</v>
      </c>
      <c r="F24" s="218">
        <f t="shared" si="0"/>
        <v>1.1141574242675054</v>
      </c>
    </row>
    <row r="25" spans="1:6" ht="12.75" customHeight="1" x14ac:dyDescent="0.2">
      <c r="A25" s="207" t="s">
        <v>690</v>
      </c>
      <c r="B25" s="300" t="s">
        <v>804</v>
      </c>
      <c r="C25" s="301"/>
      <c r="D25" s="210">
        <v>144</v>
      </c>
      <c r="E25" s="210">
        <v>41</v>
      </c>
      <c r="F25" s="218">
        <f t="shared" si="0"/>
        <v>0.28472222222222221</v>
      </c>
    </row>
    <row r="26" spans="1:6" ht="12.75" customHeight="1" x14ac:dyDescent="0.2">
      <c r="A26" s="207" t="s">
        <v>692</v>
      </c>
      <c r="B26" s="300" t="s">
        <v>805</v>
      </c>
      <c r="C26" s="301"/>
      <c r="D26" s="210">
        <v>285</v>
      </c>
      <c r="E26" s="210">
        <v>253</v>
      </c>
      <c r="F26" s="218">
        <f t="shared" si="0"/>
        <v>0.88771929824561402</v>
      </c>
    </row>
    <row r="27" spans="1:6" ht="12.75" customHeight="1" x14ac:dyDescent="0.2">
      <c r="A27" s="207" t="s">
        <v>806</v>
      </c>
      <c r="B27" s="302" t="s">
        <v>807</v>
      </c>
      <c r="C27" s="301"/>
      <c r="D27" s="214">
        <f>SUM(D22:D26)</f>
        <v>1926691</v>
      </c>
      <c r="E27" s="214">
        <f>SUM(E22:E26)</f>
        <v>8394712</v>
      </c>
      <c r="F27" s="213">
        <f t="shared" si="0"/>
        <v>4.3570619263805144</v>
      </c>
    </row>
    <row r="28" spans="1:6" ht="12.75" customHeight="1" x14ac:dyDescent="0.2">
      <c r="A28" s="207" t="s">
        <v>904</v>
      </c>
      <c r="B28" s="300" t="s">
        <v>808</v>
      </c>
      <c r="C28" s="301"/>
      <c r="D28" s="210">
        <f>'[1]Eredmény kimutatás 2022. év'!$D$33</f>
        <v>648611</v>
      </c>
      <c r="E28" s="210">
        <f>'[1]Eredmény kimutatás 2022. év'!$F$33</f>
        <v>784213</v>
      </c>
      <c r="F28" s="218">
        <f t="shared" si="0"/>
        <v>1.209065217827018</v>
      </c>
    </row>
    <row r="29" spans="1:6" ht="12.75" customHeight="1" x14ac:dyDescent="0.2">
      <c r="A29" s="207" t="s">
        <v>905</v>
      </c>
      <c r="B29" s="300" t="s">
        <v>809</v>
      </c>
      <c r="C29" s="301"/>
      <c r="D29" s="210">
        <f>'[1]Eredmény kimutatás 2022. év'!$D$34</f>
        <v>48920</v>
      </c>
      <c r="E29" s="210">
        <f>'[1]Eredmény kimutatás 2022. év'!$F$34</f>
        <v>52986</v>
      </c>
      <c r="F29" s="218">
        <f t="shared" si="0"/>
        <v>1.0831152902698282</v>
      </c>
    </row>
    <row r="30" spans="1:6" ht="12.75" customHeight="1" x14ac:dyDescent="0.2">
      <c r="A30" s="207" t="s">
        <v>906</v>
      </c>
      <c r="B30" s="300" t="s">
        <v>810</v>
      </c>
      <c r="C30" s="301"/>
      <c r="D30" s="210">
        <f>'[1]Eredmény kimutatás 2022. év'!$D$35</f>
        <v>115420</v>
      </c>
      <c r="E30" s="210">
        <f>'[1]Eredmény kimutatás 2022. év'!$F$35</f>
        <v>115685</v>
      </c>
      <c r="F30" s="218">
        <f t="shared" si="0"/>
        <v>1.002295962571478</v>
      </c>
    </row>
    <row r="31" spans="1:6" ht="12.75" customHeight="1" x14ac:dyDescent="0.2">
      <c r="A31" s="207" t="s">
        <v>811</v>
      </c>
      <c r="B31" s="302" t="s">
        <v>907</v>
      </c>
      <c r="C31" s="301"/>
      <c r="D31" s="214">
        <f>SUM(D28:D30)</f>
        <v>812951</v>
      </c>
      <c r="E31" s="214">
        <f>SUM(E28:E30)</f>
        <v>952884</v>
      </c>
      <c r="F31" s="213">
        <f t="shared" si="0"/>
        <v>1.1721296855530039</v>
      </c>
    </row>
    <row r="32" spans="1:6" ht="12.75" customHeight="1" x14ac:dyDescent="0.2">
      <c r="A32" s="207" t="s">
        <v>812</v>
      </c>
      <c r="B32" s="302" t="s">
        <v>813</v>
      </c>
      <c r="C32" s="301"/>
      <c r="D32" s="210">
        <v>165981</v>
      </c>
      <c r="E32" s="210">
        <v>190603</v>
      </c>
      <c r="F32" s="218">
        <v>1.1483422801404981</v>
      </c>
    </row>
    <row r="33" spans="1:6" ht="12.75" customHeight="1" x14ac:dyDescent="0.2">
      <c r="A33" s="207" t="s">
        <v>814</v>
      </c>
      <c r="B33" s="302" t="s">
        <v>815</v>
      </c>
      <c r="C33" s="301"/>
      <c r="D33" s="210">
        <v>1041743</v>
      </c>
      <c r="E33" s="210">
        <v>1907486</v>
      </c>
      <c r="F33" s="218">
        <v>1.8310523804815584</v>
      </c>
    </row>
    <row r="34" spans="1:6" ht="12.75" customHeight="1" x14ac:dyDescent="0.2">
      <c r="A34" s="207" t="s">
        <v>908</v>
      </c>
      <c r="B34" s="300" t="s">
        <v>909</v>
      </c>
      <c r="C34" s="301"/>
      <c r="D34" s="210">
        <v>0</v>
      </c>
      <c r="E34" s="210">
        <v>0</v>
      </c>
      <c r="F34" s="305" t="s">
        <v>655</v>
      </c>
    </row>
    <row r="35" spans="1:6" ht="28.5" customHeight="1" x14ac:dyDescent="0.2">
      <c r="A35" s="219" t="s">
        <v>816</v>
      </c>
      <c r="B35" s="423" t="s">
        <v>910</v>
      </c>
      <c r="C35" s="424"/>
      <c r="D35" s="220">
        <f>SUM(D16+D19+D20-D27-D31-D32-D33)</f>
        <v>436542</v>
      </c>
      <c r="E35" s="220">
        <f>SUM(E16+E19+E20-E27-E31-E32-E33)</f>
        <v>1573544</v>
      </c>
      <c r="F35" s="221">
        <f t="shared" si="0"/>
        <v>3.6045649674029074</v>
      </c>
    </row>
    <row r="36" spans="1:6" ht="12.75" customHeight="1" x14ac:dyDescent="0.2">
      <c r="A36" s="207" t="s">
        <v>34</v>
      </c>
      <c r="B36" s="300" t="s">
        <v>911</v>
      </c>
      <c r="C36" s="301"/>
      <c r="D36" s="210"/>
      <c r="E36" s="210"/>
      <c r="F36" s="218"/>
    </row>
    <row r="37" spans="1:6" ht="12.75" customHeight="1" x14ac:dyDescent="0.2">
      <c r="A37" s="207"/>
      <c r="B37" s="300" t="s">
        <v>912</v>
      </c>
      <c r="C37" s="301"/>
      <c r="D37" s="210"/>
      <c r="E37" s="210"/>
      <c r="F37" s="218"/>
    </row>
    <row r="38" spans="1:6" ht="12.75" customHeight="1" x14ac:dyDescent="0.2">
      <c r="A38" s="207" t="s">
        <v>36</v>
      </c>
      <c r="B38" s="300" t="s">
        <v>913</v>
      </c>
      <c r="C38" s="301"/>
      <c r="D38" s="210"/>
      <c r="E38" s="210"/>
      <c r="F38" s="218"/>
    </row>
    <row r="39" spans="1:6" ht="12.75" customHeight="1" x14ac:dyDescent="0.2">
      <c r="A39" s="207"/>
      <c r="B39" s="300" t="s">
        <v>912</v>
      </c>
      <c r="C39" s="301"/>
      <c r="D39" s="210"/>
      <c r="E39" s="210"/>
      <c r="F39" s="218"/>
    </row>
    <row r="40" spans="1:6" ht="12.75" customHeight="1" x14ac:dyDescent="0.2">
      <c r="A40" s="207" t="s">
        <v>38</v>
      </c>
      <c r="B40" s="300" t="s">
        <v>914</v>
      </c>
      <c r="C40" s="301"/>
      <c r="D40" s="210"/>
      <c r="E40" s="210"/>
      <c r="F40" s="218"/>
    </row>
    <row r="41" spans="1:6" ht="12.75" customHeight="1" x14ac:dyDescent="0.2">
      <c r="A41" s="207"/>
      <c r="B41" s="300" t="s">
        <v>912</v>
      </c>
      <c r="C41" s="301"/>
      <c r="D41" s="210"/>
      <c r="E41" s="210"/>
      <c r="F41" s="218"/>
    </row>
    <row r="42" spans="1:6" ht="12.75" customHeight="1" x14ac:dyDescent="0.2">
      <c r="A42" s="207" t="s">
        <v>40</v>
      </c>
      <c r="B42" s="300" t="s">
        <v>915</v>
      </c>
      <c r="C42" s="301"/>
      <c r="D42" s="210">
        <v>82</v>
      </c>
      <c r="E42" s="210">
        <v>120628</v>
      </c>
      <c r="F42" s="218">
        <v>1471.0731707317073</v>
      </c>
    </row>
    <row r="43" spans="1:6" ht="12.75" customHeight="1" x14ac:dyDescent="0.2">
      <c r="A43" s="207"/>
      <c r="B43" s="300" t="s">
        <v>912</v>
      </c>
      <c r="C43" s="301"/>
      <c r="D43" s="210"/>
      <c r="E43" s="210"/>
      <c r="F43" s="218"/>
    </row>
    <row r="44" spans="1:6" ht="12.75" customHeight="1" x14ac:dyDescent="0.2">
      <c r="A44" s="207" t="s">
        <v>42</v>
      </c>
      <c r="B44" s="300" t="s">
        <v>817</v>
      </c>
      <c r="C44" s="301"/>
      <c r="D44" s="210">
        <v>0</v>
      </c>
      <c r="E44" s="210">
        <v>4806</v>
      </c>
      <c r="F44" s="305" t="s">
        <v>655</v>
      </c>
    </row>
    <row r="45" spans="1:6" ht="12.75" customHeight="1" x14ac:dyDescent="0.2">
      <c r="A45" s="207"/>
      <c r="B45" s="300" t="s">
        <v>916</v>
      </c>
      <c r="C45" s="301"/>
      <c r="D45" s="210"/>
      <c r="E45" s="210"/>
      <c r="F45" s="218"/>
    </row>
    <row r="46" spans="1:6" ht="12.75" customHeight="1" x14ac:dyDescent="0.2">
      <c r="A46" s="207" t="s">
        <v>818</v>
      </c>
      <c r="B46" s="302" t="s">
        <v>917</v>
      </c>
      <c r="C46" s="301"/>
      <c r="D46" s="214">
        <f>SUM(D38:D44)</f>
        <v>82</v>
      </c>
      <c r="E46" s="214">
        <f>SUM(E38:E44)</f>
        <v>125434</v>
      </c>
      <c r="F46" s="213">
        <f t="shared" si="0"/>
        <v>1529.6829268292684</v>
      </c>
    </row>
    <row r="47" spans="1:6" ht="12.75" customHeight="1" x14ac:dyDescent="0.2">
      <c r="A47" s="207" t="s">
        <v>44</v>
      </c>
      <c r="B47" s="300" t="s">
        <v>835</v>
      </c>
      <c r="C47" s="301"/>
      <c r="D47" s="210"/>
      <c r="E47" s="210"/>
      <c r="F47" s="218"/>
    </row>
    <row r="48" spans="1:6" ht="12.75" customHeight="1" x14ac:dyDescent="0.2">
      <c r="A48" s="207"/>
      <c r="B48" s="300" t="s">
        <v>918</v>
      </c>
      <c r="C48" s="301"/>
      <c r="D48" s="210"/>
      <c r="E48" s="210"/>
      <c r="F48" s="218"/>
    </row>
    <row r="49" spans="1:9" ht="12.75" customHeight="1" x14ac:dyDescent="0.2">
      <c r="A49" s="207" t="s">
        <v>46</v>
      </c>
      <c r="B49" s="300" t="s">
        <v>919</v>
      </c>
      <c r="C49" s="301"/>
      <c r="D49" s="210"/>
      <c r="E49" s="210"/>
      <c r="F49" s="218"/>
    </row>
    <row r="50" spans="1:9" ht="12.75" customHeight="1" x14ac:dyDescent="0.2">
      <c r="A50" s="207"/>
      <c r="B50" s="300" t="s">
        <v>918</v>
      </c>
      <c r="C50" s="301"/>
      <c r="D50" s="210"/>
      <c r="E50" s="210"/>
      <c r="F50" s="218"/>
    </row>
    <row r="51" spans="1:9" ht="12.75" customHeight="1" x14ac:dyDescent="0.2">
      <c r="A51" s="207" t="s">
        <v>48</v>
      </c>
      <c r="B51" s="300" t="s">
        <v>819</v>
      </c>
      <c r="C51" s="301"/>
      <c r="D51" s="210"/>
      <c r="E51" s="210"/>
      <c r="F51" s="218"/>
    </row>
    <row r="52" spans="1:9" ht="12.75" customHeight="1" x14ac:dyDescent="0.2">
      <c r="A52" s="207"/>
      <c r="B52" s="300" t="s">
        <v>918</v>
      </c>
      <c r="C52" s="301"/>
      <c r="D52" s="210"/>
      <c r="E52" s="210"/>
      <c r="F52" s="218"/>
    </row>
    <row r="53" spans="1:9" ht="12.75" customHeight="1" x14ac:dyDescent="0.2">
      <c r="A53" s="207" t="s">
        <v>50</v>
      </c>
      <c r="B53" s="300" t="s">
        <v>820</v>
      </c>
      <c r="C53" s="301"/>
      <c r="D53" s="210"/>
      <c r="E53" s="210"/>
      <c r="F53" s="218"/>
    </row>
    <row r="54" spans="1:9" ht="12.75" customHeight="1" x14ac:dyDescent="0.2">
      <c r="A54" s="207" t="s">
        <v>121</v>
      </c>
      <c r="B54" s="300" t="s">
        <v>821</v>
      </c>
      <c r="C54" s="301"/>
      <c r="D54" s="210">
        <v>3989</v>
      </c>
      <c r="E54" s="210">
        <v>0</v>
      </c>
      <c r="F54" s="218">
        <v>0</v>
      </c>
    </row>
    <row r="55" spans="1:9" ht="12.75" customHeight="1" x14ac:dyDescent="0.2">
      <c r="A55" s="207"/>
      <c r="B55" s="306" t="s">
        <v>916</v>
      </c>
      <c r="C55" s="301"/>
      <c r="D55" s="222"/>
      <c r="E55" s="222"/>
      <c r="F55" s="218"/>
    </row>
    <row r="56" spans="1:9" ht="12.75" customHeight="1" x14ac:dyDescent="0.2">
      <c r="A56" s="207" t="s">
        <v>822</v>
      </c>
      <c r="B56" s="307" t="s">
        <v>920</v>
      </c>
      <c r="C56" s="308"/>
      <c r="D56" s="223">
        <f>SUM(D49:D54)</f>
        <v>3989</v>
      </c>
      <c r="E56" s="223">
        <f>SUM(E49:E54)</f>
        <v>0</v>
      </c>
      <c r="F56" s="213">
        <f t="shared" si="0"/>
        <v>0</v>
      </c>
    </row>
    <row r="57" spans="1:9" ht="12.75" customHeight="1" x14ac:dyDescent="0.2">
      <c r="A57" s="207" t="s">
        <v>823</v>
      </c>
      <c r="B57" s="307" t="s">
        <v>824</v>
      </c>
      <c r="C57" s="308"/>
      <c r="D57" s="223">
        <f>SUM(D46-D56)</f>
        <v>-3907</v>
      </c>
      <c r="E57" s="223">
        <f>SUM(E46-E56)</f>
        <v>125434</v>
      </c>
      <c r="F57" s="213">
        <f t="shared" si="0"/>
        <v>-32.104939851548501</v>
      </c>
    </row>
    <row r="58" spans="1:9" ht="12.75" customHeight="1" x14ac:dyDescent="0.2">
      <c r="A58" s="207" t="s">
        <v>825</v>
      </c>
      <c r="B58" s="307" t="s">
        <v>921</v>
      </c>
      <c r="C58" s="308"/>
      <c r="D58" s="223">
        <f>SUM(D35+D57)</f>
        <v>432635</v>
      </c>
      <c r="E58" s="223">
        <f>SUM(E35+E57)</f>
        <v>1698978</v>
      </c>
      <c r="F58" s="213">
        <f t="shared" si="0"/>
        <v>3.9270470488980318</v>
      </c>
    </row>
    <row r="59" spans="1:9" ht="12.75" customHeight="1" x14ac:dyDescent="0.2">
      <c r="A59" s="207" t="s">
        <v>826</v>
      </c>
      <c r="B59" s="307" t="s">
        <v>827</v>
      </c>
      <c r="C59" s="308"/>
      <c r="D59" s="210">
        <v>79611</v>
      </c>
      <c r="E59" s="210">
        <v>167520</v>
      </c>
      <c r="F59" s="218">
        <f t="shared" si="0"/>
        <v>2.104231827260052</v>
      </c>
    </row>
    <row r="60" spans="1:9" ht="12.75" customHeight="1" x14ac:dyDescent="0.2">
      <c r="A60" s="224" t="s">
        <v>828</v>
      </c>
      <c r="B60" s="309" t="s">
        <v>922</v>
      </c>
      <c r="C60" s="310"/>
      <c r="D60" s="225">
        <f>D58-D59</f>
        <v>353024</v>
      </c>
      <c r="E60" s="225">
        <f>E58-E59</f>
        <v>1531458</v>
      </c>
      <c r="F60" s="226">
        <f t="shared" si="0"/>
        <v>4.3381129894851345</v>
      </c>
      <c r="H60" s="311"/>
      <c r="I60" s="311"/>
    </row>
    <row r="61" spans="1:9" ht="9" customHeight="1" x14ac:dyDescent="0.2">
      <c r="A61" s="312"/>
      <c r="B61" s="313"/>
      <c r="C61" s="314"/>
      <c r="D61" s="315"/>
      <c r="E61" s="315"/>
      <c r="F61" s="316"/>
    </row>
    <row r="62" spans="1:9" s="289" customFormat="1" x14ac:dyDescent="0.2">
      <c r="A62" s="288"/>
      <c r="B62" s="288"/>
      <c r="C62" s="288"/>
      <c r="D62" s="288"/>
      <c r="E62" s="436" t="s">
        <v>868</v>
      </c>
      <c r="F62" s="436"/>
    </row>
    <row r="63" spans="1:9" s="289" customFormat="1" ht="12.75" customHeight="1" x14ac:dyDescent="0.2">
      <c r="A63" s="317" t="s">
        <v>954</v>
      </c>
      <c r="B63" s="287"/>
      <c r="C63" s="288"/>
      <c r="D63" s="288"/>
      <c r="E63" s="436"/>
      <c r="F63" s="436"/>
    </row>
    <row r="64" spans="1:9" s="289" customFormat="1" ht="24" customHeight="1" x14ac:dyDescent="0.2">
      <c r="B64" s="318"/>
      <c r="E64" s="437"/>
      <c r="F64" s="437"/>
    </row>
    <row r="65" spans="4:5" s="289" customFormat="1" x14ac:dyDescent="0.2">
      <c r="D65" s="319"/>
      <c r="E65" s="319"/>
    </row>
    <row r="66" spans="4:5" s="289" customFormat="1" x14ac:dyDescent="0.2">
      <c r="D66" s="319"/>
      <c r="E66" s="319"/>
    </row>
    <row r="67" spans="4:5" s="289" customFormat="1" x14ac:dyDescent="0.2">
      <c r="D67" s="319"/>
      <c r="E67" s="319"/>
    </row>
    <row r="68" spans="4:5" s="289" customFormat="1" x14ac:dyDescent="0.2">
      <c r="D68" s="319"/>
      <c r="E68" s="319"/>
    </row>
    <row r="69" spans="4:5" s="289" customFormat="1" x14ac:dyDescent="0.2">
      <c r="D69" s="319"/>
      <c r="E69" s="319"/>
    </row>
    <row r="70" spans="4:5" s="289" customFormat="1" x14ac:dyDescent="0.2">
      <c r="D70" s="319"/>
      <c r="E70" s="319"/>
    </row>
    <row r="71" spans="4:5" s="289" customFormat="1" x14ac:dyDescent="0.2">
      <c r="D71" s="319"/>
      <c r="E71" s="319"/>
    </row>
    <row r="72" spans="4:5" s="289" customFormat="1" x14ac:dyDescent="0.2">
      <c r="D72" s="319"/>
      <c r="E72" s="319"/>
    </row>
    <row r="73" spans="4:5" s="289" customFormat="1" x14ac:dyDescent="0.2">
      <c r="D73" s="319"/>
      <c r="E73" s="319"/>
    </row>
    <row r="74" spans="4:5" s="289" customFormat="1" x14ac:dyDescent="0.2">
      <c r="D74" s="319"/>
      <c r="E74" s="319"/>
    </row>
    <row r="75" spans="4:5" s="289" customFormat="1" x14ac:dyDescent="0.2">
      <c r="D75" s="319"/>
      <c r="E75" s="319"/>
    </row>
    <row r="76" spans="4:5" s="289" customFormat="1" x14ac:dyDescent="0.2">
      <c r="D76" s="319"/>
      <c r="E76" s="319"/>
    </row>
    <row r="77" spans="4:5" s="289" customFormat="1" x14ac:dyDescent="0.2">
      <c r="D77" s="319"/>
      <c r="E77" s="319"/>
    </row>
    <row r="78" spans="4:5" s="289" customFormat="1" x14ac:dyDescent="0.2">
      <c r="D78" s="319"/>
      <c r="E78" s="319"/>
    </row>
    <row r="79" spans="4:5" s="289" customFormat="1" x14ac:dyDescent="0.2">
      <c r="D79" s="319"/>
      <c r="E79" s="319"/>
    </row>
    <row r="80" spans="4:5" s="289" customFormat="1" x14ac:dyDescent="0.2">
      <c r="D80" s="319"/>
      <c r="E80" s="319"/>
    </row>
    <row r="81" spans="4:5" s="289" customFormat="1" x14ac:dyDescent="0.2">
      <c r="D81" s="319"/>
      <c r="E81" s="319"/>
    </row>
    <row r="82" spans="4:5" s="289" customFormat="1" x14ac:dyDescent="0.2">
      <c r="D82" s="319"/>
      <c r="E82" s="319"/>
    </row>
    <row r="83" spans="4:5" s="289" customFormat="1" x14ac:dyDescent="0.2">
      <c r="D83" s="319"/>
      <c r="E83" s="319"/>
    </row>
    <row r="84" spans="4:5" s="289" customFormat="1" x14ac:dyDescent="0.2">
      <c r="D84" s="319"/>
      <c r="E84" s="319"/>
    </row>
    <row r="85" spans="4:5" s="289" customFormat="1" x14ac:dyDescent="0.2">
      <c r="D85" s="319"/>
      <c r="E85" s="319"/>
    </row>
    <row r="86" spans="4:5" s="289" customFormat="1" x14ac:dyDescent="0.2">
      <c r="D86" s="319"/>
      <c r="E86" s="319"/>
    </row>
    <row r="87" spans="4:5" s="289" customFormat="1" x14ac:dyDescent="0.2">
      <c r="D87" s="319"/>
      <c r="E87" s="319"/>
    </row>
    <row r="88" spans="4:5" s="289" customFormat="1" x14ac:dyDescent="0.2">
      <c r="D88" s="319"/>
      <c r="E88" s="319"/>
    </row>
    <row r="89" spans="4:5" s="289" customFormat="1" x14ac:dyDescent="0.2">
      <c r="D89" s="319"/>
      <c r="E89" s="319"/>
    </row>
    <row r="90" spans="4:5" s="289" customFormat="1" x14ac:dyDescent="0.2">
      <c r="D90" s="319"/>
      <c r="E90" s="319"/>
    </row>
    <row r="91" spans="4:5" s="289" customFormat="1" x14ac:dyDescent="0.2">
      <c r="D91" s="319"/>
      <c r="E91" s="319"/>
    </row>
    <row r="92" spans="4:5" s="289" customFormat="1" x14ac:dyDescent="0.2">
      <c r="D92" s="319"/>
      <c r="E92" s="319"/>
    </row>
    <row r="93" spans="4:5" s="289" customFormat="1" x14ac:dyDescent="0.2">
      <c r="D93" s="319"/>
      <c r="E93" s="319"/>
    </row>
    <row r="94" spans="4:5" s="289" customFormat="1" x14ac:dyDescent="0.2">
      <c r="D94" s="319"/>
      <c r="E94" s="319"/>
    </row>
    <row r="95" spans="4:5" s="289" customFormat="1" x14ac:dyDescent="0.2">
      <c r="D95" s="319"/>
      <c r="E95" s="319"/>
    </row>
    <row r="96" spans="4:5" s="289" customFormat="1" x14ac:dyDescent="0.2">
      <c r="D96" s="319"/>
      <c r="E96" s="319"/>
    </row>
    <row r="97" spans="4:5" s="289" customFormat="1" x14ac:dyDescent="0.2">
      <c r="D97" s="319"/>
      <c r="E97" s="319"/>
    </row>
    <row r="98" spans="4:5" s="289" customFormat="1" x14ac:dyDescent="0.2">
      <c r="D98" s="319"/>
      <c r="E98" s="319"/>
    </row>
    <row r="99" spans="4:5" s="289" customFormat="1" x14ac:dyDescent="0.2">
      <c r="D99" s="319"/>
      <c r="E99" s="319"/>
    </row>
    <row r="100" spans="4:5" s="289" customFormat="1" x14ac:dyDescent="0.2">
      <c r="D100" s="319"/>
      <c r="E100" s="319"/>
    </row>
    <row r="101" spans="4:5" s="289" customFormat="1" x14ac:dyDescent="0.2">
      <c r="D101" s="319"/>
      <c r="E101" s="319"/>
    </row>
    <row r="102" spans="4:5" s="289" customFormat="1" x14ac:dyDescent="0.2">
      <c r="D102" s="319"/>
      <c r="E102" s="319"/>
    </row>
    <row r="103" spans="4:5" s="289" customFormat="1" x14ac:dyDescent="0.2">
      <c r="D103" s="319"/>
      <c r="E103" s="319"/>
    </row>
    <row r="104" spans="4:5" s="289" customFormat="1" x14ac:dyDescent="0.2">
      <c r="D104" s="319"/>
      <c r="E104" s="319"/>
    </row>
    <row r="105" spans="4:5" s="289" customFormat="1" x14ac:dyDescent="0.2">
      <c r="D105" s="319"/>
      <c r="E105" s="319"/>
    </row>
    <row r="106" spans="4:5" s="289" customFormat="1" x14ac:dyDescent="0.2">
      <c r="D106" s="319"/>
      <c r="E106" s="319"/>
    </row>
    <row r="107" spans="4:5" s="289" customFormat="1" x14ac:dyDescent="0.2">
      <c r="D107" s="319"/>
      <c r="E107" s="319"/>
    </row>
    <row r="108" spans="4:5" s="289" customFormat="1" x14ac:dyDescent="0.2">
      <c r="D108" s="319"/>
      <c r="E108" s="319"/>
    </row>
    <row r="109" spans="4:5" s="289" customFormat="1" x14ac:dyDescent="0.2">
      <c r="D109" s="319"/>
      <c r="E109" s="319"/>
    </row>
    <row r="110" spans="4:5" s="289" customFormat="1" x14ac:dyDescent="0.2">
      <c r="D110" s="319"/>
      <c r="E110" s="319"/>
    </row>
    <row r="111" spans="4:5" s="289" customFormat="1" x14ac:dyDescent="0.2">
      <c r="D111" s="319"/>
      <c r="E111" s="319"/>
    </row>
    <row r="112" spans="4:5" s="289" customFormat="1" x14ac:dyDescent="0.2">
      <c r="D112" s="319"/>
      <c r="E112" s="319"/>
    </row>
    <row r="113" spans="4:5" s="289" customFormat="1" x14ac:dyDescent="0.2">
      <c r="D113" s="319"/>
      <c r="E113" s="319"/>
    </row>
    <row r="114" spans="4:5" s="289" customFormat="1" x14ac:dyDescent="0.2">
      <c r="D114" s="319"/>
      <c r="E114" s="319"/>
    </row>
    <row r="115" spans="4:5" s="289" customFormat="1" x14ac:dyDescent="0.2">
      <c r="D115" s="319"/>
      <c r="E115" s="319"/>
    </row>
    <row r="116" spans="4:5" s="289" customFormat="1" x14ac:dyDescent="0.2">
      <c r="D116" s="319"/>
      <c r="E116" s="319"/>
    </row>
    <row r="117" spans="4:5" s="289" customFormat="1" x14ac:dyDescent="0.2">
      <c r="D117" s="319"/>
      <c r="E117" s="319"/>
    </row>
    <row r="118" spans="4:5" s="289" customFormat="1" x14ac:dyDescent="0.2">
      <c r="D118" s="319"/>
      <c r="E118" s="319"/>
    </row>
  </sheetData>
  <dataConsolidate/>
  <mergeCells count="14">
    <mergeCell ref="E62:F63"/>
    <mergeCell ref="E64:F64"/>
    <mergeCell ref="B35:C35"/>
    <mergeCell ref="D1:F1"/>
    <mergeCell ref="D2:F2"/>
    <mergeCell ref="D3:F3"/>
    <mergeCell ref="D4:F4"/>
    <mergeCell ref="A7:F7"/>
    <mergeCell ref="A8:F8"/>
    <mergeCell ref="A11:A12"/>
    <mergeCell ref="B11:C12"/>
    <mergeCell ref="D11:D12"/>
    <mergeCell ref="E11:E12"/>
    <mergeCell ref="F11:F12"/>
  </mergeCells>
  <printOptions horizontalCentered="1" verticalCentered="1" gridLinesSet="0"/>
  <pageMargins left="0.33" right="0.4" top="0.52" bottom="0.65" header="0.4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Gazdálkodás gazd és műszaki inf</vt:lpstr>
      <vt:lpstr>Mérleg 2022.</vt:lpstr>
      <vt:lpstr>Eredménykimutatás 2022.</vt:lpstr>
      <vt:lpstr>'Eredménykimutatás 2022.'!Nyomtatási_terület</vt:lpstr>
      <vt:lpstr>'Gazdálkodás gazd és műszaki inf'!Nyomtatási_terület</vt:lpstr>
      <vt:lpstr>'Mérleg 2022.'!Nyomtatási_terület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Gubényiné Kovács Ágnes</dc:creator>
  <cp:lastModifiedBy>B. Kovacs Norbert</cp:lastModifiedBy>
  <cp:lastPrinted>2023-03-31T07:39:16Z</cp:lastPrinted>
  <dcterms:created xsi:type="dcterms:W3CDTF">2020-03-27T09:12:16Z</dcterms:created>
  <dcterms:modified xsi:type="dcterms:W3CDTF">2023-06-15T10:04:50Z</dcterms:modified>
</cp:coreProperties>
</file>