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MUNKA\WWW Anyag 20240130\"/>
    </mc:Choice>
  </mc:AlternateContent>
  <xr:revisionPtr revIDLastSave="0" documentId="13_ncr:1_{951C2E8F-4243-4C0C-A3C0-42D50818A12E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Gazdálkodás gazd és műszaki inf" sheetId="1" r:id="rId1"/>
    <sheet name="Mérleg 2022." sheetId="12" r:id="rId2"/>
    <sheet name="Erkim.  2022." sheetId="13" r:id="rId3"/>
  </sheets>
  <externalReferences>
    <externalReference r:id="rId4"/>
    <externalReference r:id="rId5"/>
  </externalReferences>
  <definedNames>
    <definedName name="_xlnm.Print_Area" localSheetId="2">'Erkim.  2022.'!$A$1:$F$63</definedName>
    <definedName name="_xlnm.Print_Area" localSheetId="0">'Gazdálkodás gazd és műszaki inf'!$A$1:$F$2051</definedName>
    <definedName name="_xlnm.Print_Area" localSheetId="1">'Mérleg 2022.'!$A$1:$H$138</definedName>
    <definedName name="_xlnm.Recorder" localSheetId="2">#REF!</definedName>
    <definedName name="_xlnm.Recorder" localSheetId="1">#REF!</definedName>
    <definedName name="_xlnm.Recorde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9" i="1" l="1"/>
  <c r="D619" i="1"/>
  <c r="E619" i="1"/>
  <c r="F619" i="1"/>
  <c r="B619" i="1"/>
  <c r="F2050" i="1"/>
  <c r="E2050" i="1"/>
  <c r="D2050" i="1"/>
  <c r="F1573" i="1"/>
  <c r="E1573" i="1"/>
  <c r="D1573" i="1"/>
  <c r="C1573" i="1"/>
  <c r="B1573" i="1"/>
  <c r="F1096" i="1"/>
  <c r="E1096" i="1"/>
  <c r="D1096" i="1"/>
  <c r="C1096" i="1"/>
  <c r="B1096" i="1"/>
  <c r="F59" i="13"/>
  <c r="E56" i="13"/>
  <c r="F56" i="13" s="1"/>
  <c r="D56" i="13"/>
  <c r="E46" i="13"/>
  <c r="E57" i="13" s="1"/>
  <c r="D46" i="13"/>
  <c r="D57" i="13" s="1"/>
  <c r="E30" i="13"/>
  <c r="F30" i="13" s="1"/>
  <c r="D30" i="13"/>
  <c r="E29" i="13"/>
  <c r="D29" i="13"/>
  <c r="F29" i="13" s="1"/>
  <c r="E28" i="13"/>
  <c r="E31" i="13" s="1"/>
  <c r="D28" i="13"/>
  <c r="F28" i="13" s="1"/>
  <c r="F27" i="13"/>
  <c r="E27" i="13"/>
  <c r="D27" i="13"/>
  <c r="F26" i="13"/>
  <c r="F25" i="13"/>
  <c r="F24" i="13"/>
  <c r="F23" i="13"/>
  <c r="F22" i="13"/>
  <c r="F21" i="13"/>
  <c r="F20" i="13"/>
  <c r="E19" i="13"/>
  <c r="D19" i="13"/>
  <c r="F19" i="13" s="1"/>
  <c r="F18" i="13"/>
  <c r="E16" i="13"/>
  <c r="D16" i="13"/>
  <c r="F14" i="13"/>
  <c r="A136" i="12"/>
  <c r="H133" i="12"/>
  <c r="H132" i="12"/>
  <c r="H131" i="12"/>
  <c r="G130" i="12"/>
  <c r="H130" i="12" s="1"/>
  <c r="F130" i="12"/>
  <c r="H127" i="12"/>
  <c r="H124" i="12"/>
  <c r="H121" i="12"/>
  <c r="G116" i="12"/>
  <c r="H116" i="12" s="1"/>
  <c r="F116" i="12"/>
  <c r="G106" i="12"/>
  <c r="F106" i="12"/>
  <c r="G100" i="12"/>
  <c r="G99" i="12" s="1"/>
  <c r="H99" i="12" s="1"/>
  <c r="F100" i="12"/>
  <c r="F99" i="12" s="1"/>
  <c r="F134" i="12" s="1"/>
  <c r="H96" i="12"/>
  <c r="H95" i="12"/>
  <c r="G95" i="12"/>
  <c r="F95" i="12"/>
  <c r="H94" i="12"/>
  <c r="H91" i="12"/>
  <c r="H90" i="12"/>
  <c r="H88" i="12"/>
  <c r="G87" i="12"/>
  <c r="H87" i="12" s="1"/>
  <c r="F87" i="12"/>
  <c r="G84" i="12"/>
  <c r="F84" i="12"/>
  <c r="A80" i="12"/>
  <c r="H69" i="12"/>
  <c r="H68" i="12"/>
  <c r="G67" i="12"/>
  <c r="H67" i="12" s="1"/>
  <c r="F67" i="12"/>
  <c r="H66" i="12"/>
  <c r="H65" i="12"/>
  <c r="G64" i="12"/>
  <c r="H64" i="12" s="1"/>
  <c r="F64" i="12"/>
  <c r="G57" i="12"/>
  <c r="F57" i="12"/>
  <c r="H54" i="12"/>
  <c r="H50" i="12"/>
  <c r="H49" i="12"/>
  <c r="G48" i="12"/>
  <c r="H48" i="12" s="1"/>
  <c r="F48" i="12"/>
  <c r="H47" i="12"/>
  <c r="H46" i="12"/>
  <c r="H43" i="12"/>
  <c r="G42" i="12"/>
  <c r="H42" i="12" s="1"/>
  <c r="F42" i="12"/>
  <c r="F41" i="12" s="1"/>
  <c r="H30" i="12"/>
  <c r="H29" i="12"/>
  <c r="G29" i="12"/>
  <c r="F29" i="12"/>
  <c r="H27" i="12"/>
  <c r="H26" i="12"/>
  <c r="H25" i="12"/>
  <c r="H24" i="12"/>
  <c r="H23" i="12"/>
  <c r="H22" i="12"/>
  <c r="G22" i="12"/>
  <c r="F22" i="12"/>
  <c r="H17" i="12"/>
  <c r="H14" i="12"/>
  <c r="G14" i="12"/>
  <c r="F14" i="12"/>
  <c r="F13" i="12" s="1"/>
  <c r="F71" i="12" s="1"/>
  <c r="G13" i="12"/>
  <c r="E35" i="13" l="1"/>
  <c r="E58" i="13" s="1"/>
  <c r="E60" i="13" s="1"/>
  <c r="F57" i="13"/>
  <c r="F16" i="13"/>
  <c r="D31" i="13"/>
  <c r="F31" i="13" s="1"/>
  <c r="F46" i="13"/>
  <c r="H13" i="12"/>
  <c r="G134" i="12"/>
  <c r="H134" i="12" s="1"/>
  <c r="G41" i="12"/>
  <c r="H41" i="12" s="1"/>
  <c r="D35" i="13" l="1"/>
  <c r="G71" i="12"/>
  <c r="H71" i="12" s="1"/>
  <c r="F35" i="13" l="1"/>
  <c r="D58" i="13"/>
  <c r="F58" i="13" l="1"/>
  <c r="D60" i="13"/>
  <c r="F60" i="13" s="1"/>
  <c r="E59" i="1" l="1"/>
  <c r="E49" i="1" l="1"/>
  <c r="E22" i="1" l="1"/>
  <c r="E27" i="1" l="1"/>
  <c r="D27" i="1" l="1"/>
  <c r="E45" i="1" l="1"/>
  <c r="D125" i="1" l="1"/>
  <c r="D59" i="1"/>
  <c r="D46" i="1"/>
  <c r="D49" i="1" s="1"/>
  <c r="D38" i="1"/>
  <c r="D45" i="1" l="1"/>
  <c r="E125" i="1" l="1"/>
  <c r="E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Gubényiné Kovács Ágnes</author>
    <author>Kelemen Kriszta</author>
  </authors>
  <commentList>
    <comment ref="D12" authorId="0" shapeId="0" xr:uid="{3A30374E-02EE-4DCB-9F98-1C9B24C8E4AD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D40" authorId="0" shapeId="0" xr:uid="{2C27AAE3-75D7-47BF-AC7B-9CA6727628C5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</t>
        </r>
      </text>
    </comment>
    <comment ref="E4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</t>
        </r>
      </text>
    </comment>
    <comment ref="D41" authorId="0" shapeId="0" xr:uid="{24F8BD52-1955-44F0-A832-EA3A7F665B97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E4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E43" authorId="0" shapeId="0" xr:uid="{F46093CE-A716-45D8-8B09-D3133C96EAEB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D67" authorId="1" shapeId="0" xr:uid="{E77E612B-AF66-465F-AC67-AFEE948C46B5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7" authorId="1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68" authorId="1" shapeId="0" xr:uid="{73DB6843-F36E-4E9D-B758-68F4ADFDBE14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8" authorId="1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136" authorId="0" shapeId="0" xr:uid="{3ABE0603-DCCC-4E0D-B238-D82E27E6AB2C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előző évivel azonos</t>
        </r>
      </text>
    </comment>
    <comment ref="D137" authorId="0" shapeId="0" xr:uid="{BF47CDE6-1F70-44CF-BAC1-90CF058CDC99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előző évivel azonos</t>
        </r>
      </text>
    </comment>
  </commentList>
</comments>
</file>

<file path=xl/sharedStrings.xml><?xml version="1.0" encoding="utf-8"?>
<sst xmlns="http://schemas.openxmlformats.org/spreadsheetml/2006/main" count="2833" uniqueCount="973">
  <si>
    <t>4. melléklet a 157/2005. (VIII. 15.) Korm. rendelethez</t>
  </si>
  <si>
    <t>Gazdálkodásra vonatkozó gazdasági és műszaki információk</t>
  </si>
  <si>
    <t>I. táblázat</t>
  </si>
  <si>
    <t>Az előző két üzleti évben távhőszolgáltatással kapcsolatban elért, az eredmény-kimutatásban szereplő árbevételre és egyéb bevételekre vonatkozó információk (a felhasználóhoz legközelebb eső felhasználási mérő alapján):</t>
  </si>
  <si>
    <t>Sorszám</t>
  </si>
  <si>
    <t>Megnevezés</t>
  </si>
  <si>
    <t>Mértékegység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</si>
  <si>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</si>
  <si>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</si>
  <si>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</si>
  <si>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</si>
  <si>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</si>
  <si>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</si>
  <si>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</si>
  <si>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</si>
  <si>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</si>
  <si>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</si>
  <si>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</si>
  <si>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</si>
  <si>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</si>
  <si>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</si>
  <si>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</si>
  <si>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r>
      <t>MJ/légm</t>
    </r>
    <r>
      <rPr>
        <vertAlign val="superscript"/>
        <sz val="10"/>
        <rFont val="Arial"/>
        <family val="2"/>
        <charset val="238"/>
      </rPr>
      <t>3</t>
    </r>
  </si>
  <si>
    <t>8.</t>
  </si>
  <si>
    <t>Lakossági felhasználók legmagasabb éves fűtési hőfogyasztással rendelkező tizedének átlagos éves fajlagos fogyasztása</t>
  </si>
  <si>
    <t>9.</t>
  </si>
  <si>
    <t>Lakossági felhasználók számára kiszámlázott fűtési célú hő értékesítéséből származó fűtési alapdíj</t>
  </si>
  <si>
    <t>ezer Ft</t>
  </si>
  <si>
    <t>10.</t>
  </si>
  <si>
    <t>Lakossági felhasználók számára kiszámlázott használati melegvíz alapdíj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</si>
  <si>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</si>
  <si>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</si>
  <si>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</si>
  <si>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</si>
  <si>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</si>
  <si>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Egyéb felhasználóktól, hő értékesítésből származó, az értékesített hő mennyiségétől független árbevétel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</si>
  <si>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</si>
  <si>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</si>
  <si>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</si>
  <si>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</si>
  <si>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</si>
  <si>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</si>
  <si>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</si>
  <si>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</si>
  <si>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</si>
  <si>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</si>
  <si>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</si>
  <si>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 (távhőtámogatás)</t>
  </si>
  <si>
    <t>20.</t>
  </si>
  <si>
    <t>Egyéb árbevétel és egyéb bevétel</t>
  </si>
  <si>
    <t>21.</t>
  </si>
  <si>
    <t>Árbevétel és egyéb bevétel összesen</t>
  </si>
  <si>
    <t>II. táblázat</t>
  </si>
  <si>
    <t>Az előző két üzleti évben biztosított távhőszolgáltatás költségeire vonatkozó információk:</t>
  </si>
  <si>
    <t>Felhasznált energia mennyisége összesen:</t>
  </si>
  <si>
    <t>1.1.</t>
  </si>
  <si>
    <t>Saját tulajdonú berendezésekkel kapcsoltan termelt hő</t>
  </si>
  <si>
    <t>1.2.</t>
  </si>
  <si>
    <t>Saját kazánokból származó hő</t>
  </si>
  <si>
    <t>1.3.</t>
  </si>
  <si>
    <t>Egyéb forrásból származó saját termelésű hő (pl. geotermikus alapú)</t>
  </si>
  <si>
    <t>1.4.</t>
  </si>
  <si>
    <t>Távhőszolgáltató által előállított hő mennyisége összesen</t>
  </si>
  <si>
    <t>1.5.</t>
  </si>
  <si>
    <t>Távhőszolgáltató által vásárolt hő mennyisége összesen</t>
  </si>
  <si>
    <t>1.6.</t>
  </si>
  <si>
    <t>Távhőszolgáltató által hőtermelésre felhasznált összes energiahordozó mennyisége</t>
  </si>
  <si>
    <t>1.6.1.</t>
  </si>
  <si>
    <t>Felhasznált földgáz mennyisége</t>
  </si>
  <si>
    <t>1.6.2.</t>
  </si>
  <si>
    <t>Felhasznált szénhidrogén mennyisége</t>
  </si>
  <si>
    <t>1.6.3.</t>
  </si>
  <si>
    <t>Felhasznált megújuló energiaforrások mennyisége</t>
  </si>
  <si>
    <t>1.6.4.</t>
  </si>
  <si>
    <t>Felhasznált egyéb energia mennyisége</t>
  </si>
  <si>
    <t>Saját termelésű hő előállításának hőtermelésre eső költsége összesen:</t>
  </si>
  <si>
    <t>2.1.</t>
  </si>
  <si>
    <t>Felhasznált gáz teljesítmény díja</t>
  </si>
  <si>
    <t>2.2.</t>
  </si>
  <si>
    <t>Felhasznált gáz gázdíja (fogyasztás arányos)</t>
  </si>
  <si>
    <t>2.3.</t>
  </si>
  <si>
    <t>Nem földgáztüzelés esetén a felhasznált energiahordozó összes költsége</t>
  </si>
  <si>
    <t>2.4.</t>
  </si>
  <si>
    <t>Saját termelésű hő előállításának egyéb elszámolt költsége</t>
  </si>
  <si>
    <t>2.5.</t>
  </si>
  <si>
    <t>Saját termelésű hő előállításának költsége összesen (kn)</t>
  </si>
  <si>
    <t>Vásárolt hő költsége összesen:</t>
  </si>
  <si>
    <t>3.1.</t>
  </si>
  <si>
    <t>Vásárolt hő teljesítménydíja</t>
  </si>
  <si>
    <t>3.2.</t>
  </si>
  <si>
    <t>Vásárolt hő energiadíja</t>
  </si>
  <si>
    <t>4.</t>
  </si>
  <si>
    <t>Hálózat üzemeltetés energia költsége összesen:</t>
  </si>
  <si>
    <t>4.1.</t>
  </si>
  <si>
    <t>Hálózat üzemeltetéshez felhasznált villamos energia költsége</t>
  </si>
  <si>
    <t>A távhőszolgáltatás energián kívüli költségei összesen:</t>
  </si>
  <si>
    <t>5.1.</t>
  </si>
  <si>
    <t>Értékcsökkenés</t>
  </si>
  <si>
    <t>5.2.</t>
  </si>
  <si>
    <t>Bérek és járulékai</t>
  </si>
  <si>
    <t>5.3.</t>
  </si>
  <si>
    <t>Távhőszolgáltatást terhelő nem felosztott költségek</t>
  </si>
  <si>
    <t>5.4.</t>
  </si>
  <si>
    <t>Távhőszolgáltatást terhelő pénzügyi költségek</t>
  </si>
  <si>
    <t>5.5.</t>
  </si>
  <si>
    <t>Egyéb költségek</t>
  </si>
  <si>
    <t>III. táblázat</t>
  </si>
  <si>
    <t>Az előző két üzleti évi teljesítmény gazdálkodásra vonatkozó információk:</t>
  </si>
  <si>
    <t>Lekötött földgáz teljesítmény</t>
  </si>
  <si>
    <r>
      <t>m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3/h</t>
    </r>
  </si>
  <si>
    <t>Az adott évben maximálisan igénybe vett földgáz teljesítmény</t>
  </si>
  <si>
    <t>Maximális távhőteljesítmény igény</t>
  </si>
  <si>
    <t>MW</t>
  </si>
  <si>
    <t>IV. táblázat</t>
  </si>
  <si>
    <t>Önkormányzati tulajdonban levő távhőszolgáltatók esetén az előző két üzleti évben támogatott jogi személyek neve és a támogatás összege:</t>
  </si>
  <si>
    <t>Szervezet megnevezése</t>
  </si>
  <si>
    <t>Nők a Nemzet Jövőjéért Egyesület</t>
  </si>
  <si>
    <t>Magyar Vöröskereszt Bács-Kiskun Megyei Szervezete</t>
  </si>
  <si>
    <t>Egészséges Életmódért Hit és Sport Alapítvány</t>
  </si>
  <si>
    <t>"Kadafalváért" Alapítvány</t>
  </si>
  <si>
    <t>Wojtyla Ház Nonprofit Kft.</t>
  </si>
  <si>
    <t>22.</t>
  </si>
  <si>
    <t>23.</t>
  </si>
  <si>
    <t xml:space="preserve">Egészségügyi és Szociális Intézmények Igazgatósága </t>
  </si>
  <si>
    <t>24.</t>
  </si>
  <si>
    <t>25.</t>
  </si>
  <si>
    <t>Kecskemét Alsószéktóért Egyesület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</si>
  <si>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</si>
  <si>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</si>
  <si>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</si>
  <si>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</si>
  <si>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</si>
  <si>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</si>
  <si>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</si>
  <si>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</si>
  <si>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</si>
  <si>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</si>
  <si>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</si>
  <si>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</si>
  <si>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</si>
  <si>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</si>
  <si>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</si>
  <si>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</si>
  <si>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</si>
  <si>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</si>
  <si>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</si>
  <si>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</si>
  <si>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</si>
  <si>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</si>
  <si>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</si>
  <si>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</si>
  <si>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</si>
  <si>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</si>
  <si>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</si>
  <si>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</si>
  <si>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</si>
  <si>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</si>
  <si>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</si>
  <si>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V. táblázat</t>
  </si>
  <si>
    <t>Az előző két üzleti évben aktivált, a szolgáltató tulajdonában lévő beruházásokra vonatkozó információk:</t>
  </si>
  <si>
    <t>Távhőtermelő létesítmények beruházásainak aktivált értéke</t>
  </si>
  <si>
    <t>Felhasználói hőközpontok beruházásainak aktivált értéke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</si>
  <si>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</si>
  <si>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</si>
  <si>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</si>
  <si>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db</t>
  </si>
  <si>
    <t>Távvezeték beruházások aktivált értéke</t>
  </si>
  <si>
    <t>Egyéb beruházások aktivált értéke</t>
  </si>
  <si>
    <t>Beruházások aktivált értéke összesen</t>
  </si>
  <si>
    <t>VI. táblázat</t>
  </si>
  <si>
    <t>Az előző üzleti év végére vonatkozó információk:</t>
  </si>
  <si>
    <t>A távhőszolgáltatási tevékenységhez kapcsolódó foglalkoztatott létszám</t>
  </si>
  <si>
    <t>fő</t>
  </si>
  <si>
    <t>Az általános közszolgáltatási szerződés keretében ellátott lakossági díjfizetők száma</t>
  </si>
  <si>
    <t>Ebből a költségosztás alapján elszámoló lakossági díjfizetők száma</t>
  </si>
  <si>
    <t>Az ellátott nem lakossági felhasználók száma</t>
  </si>
  <si>
    <t>Az üzemeltetett távhővezetékek hossza</t>
  </si>
  <si>
    <t>nyomvonal km</t>
  </si>
  <si>
    <t>Felhasználói hőközponttal nem rendelkező épületek száma</t>
  </si>
  <si>
    <t>Felhasználói hőközponttal nem rendelkező épületekben levő lakossági díjfizetők száma</t>
  </si>
  <si>
    <t>VII. táblázat</t>
  </si>
  <si>
    <t>Távhőszolgáltató érdekeltségei más társaságokban:</t>
  </si>
  <si>
    <t>Cégnév</t>
  </si>
  <si>
    <t>Fő tevékenység</t>
  </si>
  <si>
    <t>Előző évi árbevétel</t>
  </si>
  <si>
    <t>Hírös Zöld Energia Kft.</t>
  </si>
  <si>
    <t>Egyéb m.n.s.építés</t>
  </si>
  <si>
    <t>VIII. táblázat</t>
  </si>
  <si>
    <t>Az előző év végén hőközpontokban lekötött teljesítmény és költsége:</t>
  </si>
  <si>
    <t xml:space="preserve">Elszámolási mérés helyét jelentő hőközpontok/hőfogadók azonosító jele </t>
  </si>
  <si>
    <t>Hőközponti/hőfogadói mérés alapján elszámolt díjfizetők száma (db)</t>
  </si>
  <si>
    <t>Egycsöves átfolyós fűtési rendszerű díjfizetők száma (db)</t>
  </si>
  <si>
    <t>Fűtött légtérfogat (m3)</t>
  </si>
  <si>
    <t>1001A000</t>
  </si>
  <si>
    <t>1001A010</t>
  </si>
  <si>
    <t>1001A020</t>
  </si>
  <si>
    <t>1001A030</t>
  </si>
  <si>
    <t>1001A040</t>
  </si>
  <si>
    <t>1001A051</t>
  </si>
  <si>
    <t>1001B060</t>
  </si>
  <si>
    <t>1001C070</t>
  </si>
  <si>
    <t>1001C071</t>
  </si>
  <si>
    <t>1001C074</t>
  </si>
  <si>
    <t>1001C075</t>
  </si>
  <si>
    <t>1001C080</t>
  </si>
  <si>
    <t>1001T080</t>
  </si>
  <si>
    <t>1002A000</t>
  </si>
  <si>
    <t>1003A010</t>
  </si>
  <si>
    <t>1003A020</t>
  </si>
  <si>
    <t>1003A030</t>
  </si>
  <si>
    <t>1003A040</t>
  </si>
  <si>
    <t>1003A050</t>
  </si>
  <si>
    <t>1003A060</t>
  </si>
  <si>
    <t>1003A070</t>
  </si>
  <si>
    <t>1003A080</t>
  </si>
  <si>
    <t>1003A081</t>
  </si>
  <si>
    <t>1003A082</t>
  </si>
  <si>
    <t>1004A020</t>
  </si>
  <si>
    <t>1004A030</t>
  </si>
  <si>
    <t>1004A040</t>
  </si>
  <si>
    <t>1004A080</t>
  </si>
  <si>
    <t>1004A090</t>
  </si>
  <si>
    <t>1004A100</t>
  </si>
  <si>
    <t>1004A110</t>
  </si>
  <si>
    <t>1004A120</t>
  </si>
  <si>
    <t>1004A130</t>
  </si>
  <si>
    <t>1004A140</t>
  </si>
  <si>
    <t>1004A150</t>
  </si>
  <si>
    <t>1004A160</t>
  </si>
  <si>
    <t>1004A170</t>
  </si>
  <si>
    <t>1004A180</t>
  </si>
  <si>
    <t>1004A190</t>
  </si>
  <si>
    <t>1005A010</t>
  </si>
  <si>
    <t>1005A020</t>
  </si>
  <si>
    <t>1005A030</t>
  </si>
  <si>
    <t>1005A040</t>
  </si>
  <si>
    <t>1005A050</t>
  </si>
  <si>
    <t>1005A060</t>
  </si>
  <si>
    <t>1005A070</t>
  </si>
  <si>
    <t>1005B010</t>
  </si>
  <si>
    <t>1005B020</t>
  </si>
  <si>
    <t>1005B030</t>
  </si>
  <si>
    <t>1005B040</t>
  </si>
  <si>
    <t>1005B050</t>
  </si>
  <si>
    <t>1005B060</t>
  </si>
  <si>
    <t>1005B070</t>
  </si>
  <si>
    <t>1005B080</t>
  </si>
  <si>
    <t>1008T020</t>
  </si>
  <si>
    <t>1011A000</t>
  </si>
  <si>
    <t>1011A010</t>
  </si>
  <si>
    <t>1011A011</t>
  </si>
  <si>
    <t>1011B010</t>
  </si>
  <si>
    <t>1011B020</t>
  </si>
  <si>
    <t>1013A020</t>
  </si>
  <si>
    <t>1013B010</t>
  </si>
  <si>
    <t>1013T010</t>
  </si>
  <si>
    <t>1016A000</t>
  </si>
  <si>
    <t>1016B020</t>
  </si>
  <si>
    <t>1016B030</t>
  </si>
  <si>
    <t>1016B040</t>
  </si>
  <si>
    <t>1017A000</t>
  </si>
  <si>
    <t>1019A000</t>
  </si>
  <si>
    <t>1021A010</t>
  </si>
  <si>
    <t>1021A020</t>
  </si>
  <si>
    <t>1021A030</t>
  </si>
  <si>
    <t>1021A040</t>
  </si>
  <si>
    <t>1021A050</t>
  </si>
  <si>
    <t>1021A060</t>
  </si>
  <si>
    <t>1021A070</t>
  </si>
  <si>
    <t>1021A080</t>
  </si>
  <si>
    <t>1021A090</t>
  </si>
  <si>
    <t>1021A100</t>
  </si>
  <si>
    <t>1021A110</t>
  </si>
  <si>
    <t>1021A120</t>
  </si>
  <si>
    <t>1021A130</t>
  </si>
  <si>
    <t>1021A140</t>
  </si>
  <si>
    <t>1021A150</t>
  </si>
  <si>
    <t>1021A160</t>
  </si>
  <si>
    <t>1022A130</t>
  </si>
  <si>
    <t>1022A140</t>
  </si>
  <si>
    <t>1022A150</t>
  </si>
  <si>
    <t>1022A160</t>
  </si>
  <si>
    <t>1022A170</t>
  </si>
  <si>
    <t>1022A180</t>
  </si>
  <si>
    <t>1022A190</t>
  </si>
  <si>
    <t>1022A200</t>
  </si>
  <si>
    <t>1022T020</t>
  </si>
  <si>
    <t>1022T040</t>
  </si>
  <si>
    <t>1022T060</t>
  </si>
  <si>
    <t>1022T080</t>
  </si>
  <si>
    <t>1022T100</t>
  </si>
  <si>
    <t>1022T120</t>
  </si>
  <si>
    <t>1023A010</t>
  </si>
  <si>
    <t>1023A020</t>
  </si>
  <si>
    <t>1023A050</t>
  </si>
  <si>
    <t>1023A060</t>
  </si>
  <si>
    <t>1023A110</t>
  </si>
  <si>
    <t>1023A120</t>
  </si>
  <si>
    <t>1023A130</t>
  </si>
  <si>
    <t>1023A140</t>
  </si>
  <si>
    <t>1023A150</t>
  </si>
  <si>
    <t>1023A160</t>
  </si>
  <si>
    <t>1023T040</t>
  </si>
  <si>
    <t>1023T080</t>
  </si>
  <si>
    <t>1023T100</t>
  </si>
  <si>
    <t>1024A010</t>
  </si>
  <si>
    <t>1024A020</t>
  </si>
  <si>
    <t>1024A030</t>
  </si>
  <si>
    <t>1024A040</t>
  </si>
  <si>
    <t>1024A050</t>
  </si>
  <si>
    <t>1024A060</t>
  </si>
  <si>
    <t>1024A070</t>
  </si>
  <si>
    <t>1024A080</t>
  </si>
  <si>
    <t>1024A090</t>
  </si>
  <si>
    <t>1024A100</t>
  </si>
  <si>
    <t>1024A110</t>
  </si>
  <si>
    <t>1024A120</t>
  </si>
  <si>
    <t>1024A130</t>
  </si>
  <si>
    <t>1024A140</t>
  </si>
  <si>
    <t>1024A150</t>
  </si>
  <si>
    <t>1024A160</t>
  </si>
  <si>
    <t>1024A170</t>
  </si>
  <si>
    <t>1025A010</t>
  </si>
  <si>
    <t>1025A015</t>
  </si>
  <si>
    <t>1025A020</t>
  </si>
  <si>
    <t>1025A030</t>
  </si>
  <si>
    <t>1025A031</t>
  </si>
  <si>
    <t>1025A040</t>
  </si>
  <si>
    <t>1025A050</t>
  </si>
  <si>
    <t>1025A051</t>
  </si>
  <si>
    <t>1025A060</t>
  </si>
  <si>
    <t>1025A070</t>
  </si>
  <si>
    <t>1025A080</t>
  </si>
  <si>
    <t>1025A090</t>
  </si>
  <si>
    <t>1025A100</t>
  </si>
  <si>
    <t>1025A110</t>
  </si>
  <si>
    <t>1025A120</t>
  </si>
  <si>
    <t>1025A130</t>
  </si>
  <si>
    <t>1025A140</t>
  </si>
  <si>
    <t>1025A150</t>
  </si>
  <si>
    <t>1025A151</t>
  </si>
  <si>
    <t>1025A152</t>
  </si>
  <si>
    <t>1025A153</t>
  </si>
  <si>
    <t>1025A154</t>
  </si>
  <si>
    <t>1025A155</t>
  </si>
  <si>
    <t>1027A000</t>
  </si>
  <si>
    <t>1027A010</t>
  </si>
  <si>
    <t>1027B000</t>
  </si>
  <si>
    <t>1027B010</t>
  </si>
  <si>
    <t>1028A010</t>
  </si>
  <si>
    <t>1028A020</t>
  </si>
  <si>
    <t>1028A030</t>
  </si>
  <si>
    <t>1028A040</t>
  </si>
  <si>
    <t>1028A050</t>
  </si>
  <si>
    <t>1028A060</t>
  </si>
  <si>
    <t>1028A070</t>
  </si>
  <si>
    <t>1028A080</t>
  </si>
  <si>
    <t>1028A090</t>
  </si>
  <si>
    <t>1028A100</t>
  </si>
  <si>
    <t>1028A120</t>
  </si>
  <si>
    <t>1028A130</t>
  </si>
  <si>
    <t>1028A140</t>
  </si>
  <si>
    <t>1028A150</t>
  </si>
  <si>
    <t>1028A160</t>
  </si>
  <si>
    <t>1028A170</t>
  </si>
  <si>
    <t>1028A180</t>
  </si>
  <si>
    <t>1028A190</t>
  </si>
  <si>
    <t>1028A200</t>
  </si>
  <si>
    <t>1028A210</t>
  </si>
  <si>
    <t>1028A220</t>
  </si>
  <si>
    <t>1030A010</t>
  </si>
  <si>
    <t>1030A020</t>
  </si>
  <si>
    <t>1031A010</t>
  </si>
  <si>
    <t>1031A020</t>
  </si>
  <si>
    <t>1032A010</t>
  </si>
  <si>
    <t>1032A020</t>
  </si>
  <si>
    <t>1033A010</t>
  </si>
  <si>
    <t>1033A020</t>
  </si>
  <si>
    <t>1034A010</t>
  </si>
  <si>
    <t>1034A020</t>
  </si>
  <si>
    <t>1035A010</t>
  </si>
  <si>
    <t>1035A020</t>
  </si>
  <si>
    <t>1036A010</t>
  </si>
  <si>
    <t>1036A020</t>
  </si>
  <si>
    <t>1037A010</t>
  </si>
  <si>
    <t>1037A020</t>
  </si>
  <si>
    <t>1038A010</t>
  </si>
  <si>
    <t>1038A020</t>
  </si>
  <si>
    <t>1039A000</t>
  </si>
  <si>
    <t>1040A000</t>
  </si>
  <si>
    <t>1041A000</t>
  </si>
  <si>
    <t>1049A000</t>
  </si>
  <si>
    <t>1050A000</t>
  </si>
  <si>
    <t>1050A011</t>
  </si>
  <si>
    <t>1050A012</t>
  </si>
  <si>
    <t>1050A013</t>
  </si>
  <si>
    <t>1050A020</t>
  </si>
  <si>
    <t>1051A010</t>
  </si>
  <si>
    <t>1051A020</t>
  </si>
  <si>
    <t>1052A000</t>
  </si>
  <si>
    <t>1053A000</t>
  </si>
  <si>
    <t>1054A000</t>
  </si>
  <si>
    <t>1055A000</t>
  </si>
  <si>
    <t>1057A000</t>
  </si>
  <si>
    <t>1058A000</t>
  </si>
  <si>
    <t>1059A000</t>
  </si>
  <si>
    <t>1060A000</t>
  </si>
  <si>
    <t>1061A000</t>
  </si>
  <si>
    <t>1062A000</t>
  </si>
  <si>
    <t>1063A000</t>
  </si>
  <si>
    <t>1064A000</t>
  </si>
  <si>
    <t>1065A000</t>
  </si>
  <si>
    <t>1066A000</t>
  </si>
  <si>
    <t>1067A000</t>
  </si>
  <si>
    <t>1068A000</t>
  </si>
  <si>
    <t>1080A000</t>
  </si>
  <si>
    <t>1081A000</t>
  </si>
  <si>
    <t>1082A000</t>
  </si>
  <si>
    <t>1084A000</t>
  </si>
  <si>
    <t>1085A000</t>
  </si>
  <si>
    <t>1089A000</t>
  </si>
  <si>
    <t>1090A000</t>
  </si>
  <si>
    <t>1090B001</t>
  </si>
  <si>
    <t>1091A000</t>
  </si>
  <si>
    <t>1200A000</t>
  </si>
  <si>
    <t>2001A010</t>
  </si>
  <si>
    <t>2001A020</t>
  </si>
  <si>
    <t>2001A030</t>
  </si>
  <si>
    <t>2001A040</t>
  </si>
  <si>
    <t>2001A050</t>
  </si>
  <si>
    <t>2001A060</t>
  </si>
  <si>
    <t>2001A070</t>
  </si>
  <si>
    <t>2001A080</t>
  </si>
  <si>
    <t>2001A090</t>
  </si>
  <si>
    <t>2001A100</t>
  </si>
  <si>
    <t>2001A110</t>
  </si>
  <si>
    <t>2001A170</t>
  </si>
  <si>
    <t>2001A180</t>
  </si>
  <si>
    <t>2001A190</t>
  </si>
  <si>
    <t>2001A200</t>
  </si>
  <si>
    <t>2001T150</t>
  </si>
  <si>
    <t>2003A010</t>
  </si>
  <si>
    <t>2003A020</t>
  </si>
  <si>
    <t>2003A030</t>
  </si>
  <si>
    <t>2003A040</t>
  </si>
  <si>
    <t>2003A041</t>
  </si>
  <si>
    <t>2003A042</t>
  </si>
  <si>
    <t>2003A043</t>
  </si>
  <si>
    <t>2003A044</t>
  </si>
  <si>
    <t>2003A045</t>
  </si>
  <si>
    <t>2003A050</t>
  </si>
  <si>
    <t>2003A051</t>
  </si>
  <si>
    <t>2003A060</t>
  </si>
  <si>
    <t>2003A070</t>
  </si>
  <si>
    <t>2003A080</t>
  </si>
  <si>
    <t>2003B011</t>
  </si>
  <si>
    <t>2003B040</t>
  </si>
  <si>
    <t>2003B050</t>
  </si>
  <si>
    <t>2003B060</t>
  </si>
  <si>
    <t>2003B061</t>
  </si>
  <si>
    <t>2003B070</t>
  </si>
  <si>
    <t>2003B080</t>
  </si>
  <si>
    <t>2003B090</t>
  </si>
  <si>
    <t>2006A010</t>
  </si>
  <si>
    <t>2006A020</t>
  </si>
  <si>
    <t>2006A030</t>
  </si>
  <si>
    <t>2006A040</t>
  </si>
  <si>
    <t>2006A050</t>
  </si>
  <si>
    <t>2006A051</t>
  </si>
  <si>
    <t>2006A052</t>
  </si>
  <si>
    <t>2006A053</t>
  </si>
  <si>
    <t>2006A054</t>
  </si>
  <si>
    <t>2006B040</t>
  </si>
  <si>
    <t>2006B060</t>
  </si>
  <si>
    <t>2006B061</t>
  </si>
  <si>
    <t>2007A000</t>
  </si>
  <si>
    <t>2007B000</t>
  </si>
  <si>
    <t>2008A000</t>
  </si>
  <si>
    <t>2008B000</t>
  </si>
  <si>
    <t>2009A000</t>
  </si>
  <si>
    <t>2010A000</t>
  </si>
  <si>
    <t>2011A000</t>
  </si>
  <si>
    <t>2012A000</t>
  </si>
  <si>
    <t>2012B000</t>
  </si>
  <si>
    <t>2013A000</t>
  </si>
  <si>
    <t>2013B000</t>
  </si>
  <si>
    <t>2014A000</t>
  </si>
  <si>
    <t>2014A010</t>
  </si>
  <si>
    <t>2015A000</t>
  </si>
  <si>
    <t>2015A010</t>
  </si>
  <si>
    <t>2015A020</t>
  </si>
  <si>
    <t>2015A030</t>
  </si>
  <si>
    <t>2016A000</t>
  </si>
  <si>
    <t>2017A000</t>
  </si>
  <si>
    <t>2022A000</t>
  </si>
  <si>
    <t>2026A000</t>
  </si>
  <si>
    <t>2027A000</t>
  </si>
  <si>
    <t>2028A000</t>
  </si>
  <si>
    <t>2028A002</t>
  </si>
  <si>
    <t>2029A000</t>
  </si>
  <si>
    <t>2030A010</t>
  </si>
  <si>
    <t>2030A020</t>
  </si>
  <si>
    <t>2030A030</t>
  </si>
  <si>
    <t>2030A040</t>
  </si>
  <si>
    <t>2030A050</t>
  </si>
  <si>
    <t>2030A060</t>
  </si>
  <si>
    <t>2030A070</t>
  </si>
  <si>
    <t>2030B080</t>
  </si>
  <si>
    <t>2031A000</t>
  </si>
  <si>
    <t>2033A000</t>
  </si>
  <si>
    <t>2034A000</t>
  </si>
  <si>
    <t>2035A000</t>
  </si>
  <si>
    <t>2036A000</t>
  </si>
  <si>
    <t>2037A000</t>
  </si>
  <si>
    <t>2038A000</t>
  </si>
  <si>
    <t>2039A000</t>
  </si>
  <si>
    <t>2040A000</t>
  </si>
  <si>
    <t>2041A000</t>
  </si>
  <si>
    <t>2042A000</t>
  </si>
  <si>
    <t>2043A000</t>
  </si>
  <si>
    <t>2044A000</t>
  </si>
  <si>
    <t>2045A000</t>
  </si>
  <si>
    <t>2046A000</t>
  </si>
  <si>
    <t>2047A000</t>
  </si>
  <si>
    <t>2057A000</t>
  </si>
  <si>
    <t>2058B010</t>
  </si>
  <si>
    <t>2058B020</t>
  </si>
  <si>
    <t>2058B021</t>
  </si>
  <si>
    <t>2058B026</t>
  </si>
  <si>
    <t>2058C000</t>
  </si>
  <si>
    <t>2058D000</t>
  </si>
  <si>
    <t>2059A000</t>
  </si>
  <si>
    <t>2060A010</t>
  </si>
  <si>
    <t>2060B021</t>
  </si>
  <si>
    <t>2060B022</t>
  </si>
  <si>
    <t>2060B024</t>
  </si>
  <si>
    <t>2060B025</t>
  </si>
  <si>
    <t>2060B026</t>
  </si>
  <si>
    <t>2060B028</t>
  </si>
  <si>
    <t>2060B029</t>
  </si>
  <si>
    <t>2061A000</t>
  </si>
  <si>
    <t>2061A001</t>
  </si>
  <si>
    <t>2061A002</t>
  </si>
  <si>
    <t>2061B010</t>
  </si>
  <si>
    <t>2061B011</t>
  </si>
  <si>
    <t>2061B020</t>
  </si>
  <si>
    <t>2061B030</t>
  </si>
  <si>
    <t>2061B050</t>
  </si>
  <si>
    <t>2061B060</t>
  </si>
  <si>
    <t>2062A000</t>
  </si>
  <si>
    <t>2063A010</t>
  </si>
  <si>
    <t>2063A020</t>
  </si>
  <si>
    <t>2063A040</t>
  </si>
  <si>
    <t>2063A050</t>
  </si>
  <si>
    <t>2063A060</t>
  </si>
  <si>
    <t>2063A070</t>
  </si>
  <si>
    <t>2063A080</t>
  </si>
  <si>
    <t>2063A090</t>
  </si>
  <si>
    <t>2063A100</t>
  </si>
  <si>
    <t>2063A110</t>
  </si>
  <si>
    <t>2063A120</t>
  </si>
  <si>
    <t>2063A130</t>
  </si>
  <si>
    <t>2063A140</t>
  </si>
  <si>
    <t>2063A150</t>
  </si>
  <si>
    <t>2063A160</t>
  </si>
  <si>
    <t>2063A170</t>
  </si>
  <si>
    <t>2063A180</t>
  </si>
  <si>
    <t>2063A190</t>
  </si>
  <si>
    <t>2063A200</t>
  </si>
  <si>
    <t>2063A210</t>
  </si>
  <si>
    <t>2063A220</t>
  </si>
  <si>
    <t>2063A230</t>
  </si>
  <si>
    <t>2063A240</t>
  </si>
  <si>
    <t>2063A250</t>
  </si>
  <si>
    <t>2063A260</t>
  </si>
  <si>
    <t>2063A270</t>
  </si>
  <si>
    <t>2063A280</t>
  </si>
  <si>
    <t>2063A300</t>
  </si>
  <si>
    <t>2063A310</t>
  </si>
  <si>
    <t>2063A320</t>
  </si>
  <si>
    <t>2063A330</t>
  </si>
  <si>
    <t>2063A340</t>
  </si>
  <si>
    <t>2063A350</t>
  </si>
  <si>
    <t>2063A360</t>
  </si>
  <si>
    <t>2063A370</t>
  </si>
  <si>
    <t>2063A380</t>
  </si>
  <si>
    <t>2063A390</t>
  </si>
  <si>
    <t>2063A400</t>
  </si>
  <si>
    <t>2063A410</t>
  </si>
  <si>
    <t>2064A000</t>
  </si>
  <si>
    <t>2065A000</t>
  </si>
  <si>
    <t>2066A000</t>
  </si>
  <si>
    <t>2067A000</t>
  </si>
  <si>
    <t>2068A000</t>
  </si>
  <si>
    <t>2069A000</t>
  </si>
  <si>
    <t>2071A000</t>
  </si>
  <si>
    <t>2072A000</t>
  </si>
  <si>
    <t>2073A000</t>
  </si>
  <si>
    <t>2074A000</t>
  </si>
  <si>
    <t>2075A000</t>
  </si>
  <si>
    <t>2076A000</t>
  </si>
  <si>
    <t>2077A000</t>
  </si>
  <si>
    <t>2078A001</t>
  </si>
  <si>
    <t>2092A000</t>
  </si>
  <si>
    <t>2093A000</t>
  </si>
  <si>
    <t>2093A100</t>
  </si>
  <si>
    <t>2094A000</t>
  </si>
  <si>
    <t>2095A000</t>
  </si>
  <si>
    <t>2096A000</t>
  </si>
  <si>
    <t>2097A000</t>
  </si>
  <si>
    <t>2097B000</t>
  </si>
  <si>
    <t>2098A000</t>
  </si>
  <si>
    <t>2099A000</t>
  </si>
  <si>
    <t>2100A000</t>
  </si>
  <si>
    <t>2101A000</t>
  </si>
  <si>
    <t>2102A000</t>
  </si>
  <si>
    <t>2103A000</t>
  </si>
  <si>
    <t>2104A000</t>
  </si>
  <si>
    <t>2105A000</t>
  </si>
  <si>
    <t>2106A000</t>
  </si>
  <si>
    <t>2107A000</t>
  </si>
  <si>
    <t>2108A000</t>
  </si>
  <si>
    <t>2109A000</t>
  </si>
  <si>
    <t>2109A001</t>
  </si>
  <si>
    <t>2110A000</t>
  </si>
  <si>
    <t>2111A000</t>
  </si>
  <si>
    <t>IX. táblázat</t>
  </si>
  <si>
    <t>Az előző év végén az elszámolási mérések helyét jelentő hőközpontokban lekötött teljesítmény és költsége:</t>
  </si>
  <si>
    <t>X. táblázat</t>
  </si>
  <si>
    <t>Az előző évben az elszámolási mérések helyét jelentő hőközpontokban elszámolt fogyasztás:</t>
  </si>
  <si>
    <t>Teljes elszámolt hő felhasználás (GJ)</t>
  </si>
  <si>
    <t>Elszámolt fűtési célú hő felhasználás     (GJ)</t>
  </si>
  <si>
    <t>Fűtési költségosztó (vagy mérő) alapján elszámolt díjfizetők száma (db)</t>
  </si>
  <si>
    <t>Melegvíz költségosztó (vagy mérő) alapján elszámolt díjfizetők száma (db)</t>
  </si>
  <si>
    <t>XI. táblázat</t>
  </si>
  <si>
    <t>Az előző évben az elszámolási mérések helyét jelentő hőközpontokban elszámolt fogyasztás költsége:</t>
  </si>
  <si>
    <t>Fűtési napok száma (db)</t>
  </si>
  <si>
    <t>Felhasználó által igényelt épület hőmérséklet</t>
  </si>
  <si>
    <t>Egy díjfizető átlagos, fogyasztás mértékétől függő költsége (ezer Ft)</t>
  </si>
  <si>
    <t>Egy díjfizető átlagos állandó költsége (ezer Ft)</t>
  </si>
  <si>
    <t>-</t>
  </si>
  <si>
    <t>Éves alapdíj (ezer Ft)</t>
  </si>
  <si>
    <t>1050A030</t>
  </si>
  <si>
    <t>2032A000</t>
  </si>
  <si>
    <t>2112A000</t>
  </si>
  <si>
    <t>2113A000</t>
  </si>
  <si>
    <t>2114A000</t>
  </si>
  <si>
    <t>2114B000</t>
  </si>
  <si>
    <t>2114C000</t>
  </si>
  <si>
    <t>2114D000</t>
  </si>
  <si>
    <t>2116A000</t>
  </si>
  <si>
    <t>2116B000</t>
  </si>
  <si>
    <t>2116C000</t>
  </si>
  <si>
    <t>1 1 3 7 4 9 5 4 - 3 5 3 0 - 1 1 3 - 0 3</t>
  </si>
  <si>
    <t>Statisztikai számjel</t>
  </si>
  <si>
    <t>0 3 - 0 9 - 1 0 4 0 0 5</t>
  </si>
  <si>
    <t>Cégjegyzék száma</t>
  </si>
  <si>
    <t>MÉRLEG Eszközök (aktívák)</t>
  </si>
  <si>
    <t>Sor-
szám</t>
  </si>
  <si>
    <t>A tétel megnevezése</t>
  </si>
  <si>
    <t>a</t>
  </si>
  <si>
    <t>b</t>
  </si>
  <si>
    <t>c</t>
  </si>
  <si>
    <t>d</t>
  </si>
  <si>
    <t>01.</t>
  </si>
  <si>
    <t>02.</t>
  </si>
  <si>
    <t>03.</t>
  </si>
  <si>
    <t>04.</t>
  </si>
  <si>
    <t>05.</t>
  </si>
  <si>
    <t xml:space="preserve">   Vagyoni értékű jogok</t>
  </si>
  <si>
    <t>06.</t>
  </si>
  <si>
    <t xml:space="preserve">   Szellemi termékek</t>
  </si>
  <si>
    <t>07.</t>
  </si>
  <si>
    <t xml:space="preserve">   Üzleti vagy cégérték</t>
  </si>
  <si>
    <t>08.</t>
  </si>
  <si>
    <t xml:space="preserve">   Immateriális javakra adott előlegek</t>
  </si>
  <si>
    <t>09.</t>
  </si>
  <si>
    <t xml:space="preserve">   Immateriális javak értékhelyesbítése</t>
  </si>
  <si>
    <t>II. TÁRGYI ESZKÖZÖK (11. - 16. sorok)</t>
  </si>
  <si>
    <t xml:space="preserve">   Egyéb berendezések, felszerelések, járművek</t>
  </si>
  <si>
    <t xml:space="preserve">   Beruházásokra adott előlegek</t>
  </si>
  <si>
    <t xml:space="preserve">   Tárgyi eszközök értékhelyesbítése</t>
  </si>
  <si>
    <t xml:space="preserve">   Tartós részesedés kapcsolt vállalkozásban</t>
  </si>
  <si>
    <t xml:space="preserve">   Tartósan adott kölcsön kapcsolt vállalkozásban</t>
  </si>
  <si>
    <t xml:space="preserve">   Tartós jelentős tulajdoni részesedés</t>
  </si>
  <si>
    <t xml:space="preserve">   Egyéb tartós részesedés</t>
  </si>
  <si>
    <t xml:space="preserve">   Egyéb tartósan adott kölcsön</t>
  </si>
  <si>
    <t xml:space="preserve">   Tartós hitelviszonyt megtestesítő értékpapír</t>
  </si>
  <si>
    <t xml:space="preserve">   Befektetett pénzügyi eszközök értékhelyesbítése</t>
  </si>
  <si>
    <t xml:space="preserve">   Befektetett pénzügyi eszközök értékelési különbözete</t>
  </si>
  <si>
    <t>I. KÉSZLETEK (30. - 34. sorok)</t>
  </si>
  <si>
    <t xml:space="preserve">   Anyagok</t>
  </si>
  <si>
    <t xml:space="preserve">   Késztermékek</t>
  </si>
  <si>
    <t xml:space="preserve">   Áruk</t>
  </si>
  <si>
    <t xml:space="preserve">   Készletekre adott előlegek</t>
  </si>
  <si>
    <t>II. KÖVETELÉSEK (36. - 43. sorok)</t>
  </si>
  <si>
    <t xml:space="preserve">   Követelések kapcsolt vállalkozással szemben</t>
  </si>
  <si>
    <t xml:space="preserve">   Váltókövetelések</t>
  </si>
  <si>
    <t xml:space="preserve">   Követelések értékelési különbözete</t>
  </si>
  <si>
    <t xml:space="preserve">   Származékos ügyletek pozitív értékelési különbözete</t>
  </si>
  <si>
    <t>III. ÉRTÉKPAPÍROK (45. - 50. sorok)</t>
  </si>
  <si>
    <t xml:space="preserve">   Részesedés kapcsolt vállalkozásban</t>
  </si>
  <si>
    <t xml:space="preserve">   Jelentős tulajdoni részesedés</t>
  </si>
  <si>
    <t xml:space="preserve">   Egyéb részesedés</t>
  </si>
  <si>
    <t xml:space="preserve">   Forgatási célú hitelviszonyt megtestesítő értékpapírok</t>
  </si>
  <si>
    <t xml:space="preserve">   Értékpapírok értékelési különbözete</t>
  </si>
  <si>
    <t xml:space="preserve">   Pénztár, csekkek</t>
  </si>
  <si>
    <t xml:space="preserve">   Bankbetétek</t>
  </si>
  <si>
    <t xml:space="preserve">   Bevételek aktív időbeli elhatárolása</t>
  </si>
  <si>
    <t>57.</t>
  </si>
  <si>
    <t xml:space="preserve">   Halasztott ráfordítások</t>
  </si>
  <si>
    <t>58.</t>
  </si>
  <si>
    <t>MÉRLEG Források (passzívák)</t>
  </si>
  <si>
    <t>59.</t>
  </si>
  <si>
    <t>60.</t>
  </si>
  <si>
    <t>I. JEGYZETT TŐKE</t>
  </si>
  <si>
    <t>61.</t>
  </si>
  <si>
    <t>62.</t>
  </si>
  <si>
    <t>III. TŐKETARTALÉK</t>
  </si>
  <si>
    <t>63.</t>
  </si>
  <si>
    <t>IV. EREDMÉNYTARTALÉK</t>
  </si>
  <si>
    <t>64.</t>
  </si>
  <si>
    <t>V. LEKÖTÖTT TARTALÉK</t>
  </si>
  <si>
    <t>65.</t>
  </si>
  <si>
    <t>66.</t>
  </si>
  <si>
    <t>67.</t>
  </si>
  <si>
    <t>68.</t>
  </si>
  <si>
    <t xml:space="preserve">   Céltartalék a várható kötelezettségekre</t>
  </si>
  <si>
    <t>69.</t>
  </si>
  <si>
    <t>70.</t>
  </si>
  <si>
    <t xml:space="preserve">   Céltartalék a jövőbeni költségekre</t>
  </si>
  <si>
    <t>71.</t>
  </si>
  <si>
    <t xml:space="preserve">   Egyéb céltartalék</t>
  </si>
  <si>
    <t>72.</t>
  </si>
  <si>
    <t>73.</t>
  </si>
  <si>
    <t>74.</t>
  </si>
  <si>
    <t xml:space="preserve">   Hátrasorolt kötelezettségek kapcsolt vállalkozással szemben</t>
  </si>
  <si>
    <t>75.</t>
  </si>
  <si>
    <t>76.</t>
  </si>
  <si>
    <t>77.</t>
  </si>
  <si>
    <t>78.</t>
  </si>
  <si>
    <t>79.</t>
  </si>
  <si>
    <t xml:space="preserve">   Hosszú lejáratra kapott kölcsönök</t>
  </si>
  <si>
    <t>80.</t>
  </si>
  <si>
    <t xml:space="preserve">   Átváltoztatható és átváltozó kötvények</t>
  </si>
  <si>
    <t>81.</t>
  </si>
  <si>
    <t xml:space="preserve">   Tartozások kötvénykibocsátásból</t>
  </si>
  <si>
    <t>82.</t>
  </si>
  <si>
    <t xml:space="preserve">   Beruházási és fejlesztési hitelek</t>
  </si>
  <si>
    <t>83.</t>
  </si>
  <si>
    <t>84.</t>
  </si>
  <si>
    <t xml:space="preserve">   Tartós kötelezettségek kapcsolt vállalkozással szemben</t>
  </si>
  <si>
    <t>85.</t>
  </si>
  <si>
    <t>86.</t>
  </si>
  <si>
    <t>87.</t>
  </si>
  <si>
    <t>88.</t>
  </si>
  <si>
    <t>89.</t>
  </si>
  <si>
    <t xml:space="preserve">   Rövid lejáratú kölcsönök</t>
  </si>
  <si>
    <t>90.</t>
  </si>
  <si>
    <t xml:space="preserve">   Rövid lejáratú hitelek</t>
  </si>
  <si>
    <t>91.</t>
  </si>
  <si>
    <t xml:space="preserve">   Vevőktől kapott előlegek</t>
  </si>
  <si>
    <t>92.</t>
  </si>
  <si>
    <t>93.</t>
  </si>
  <si>
    <t>94.</t>
  </si>
  <si>
    <t>95.</t>
  </si>
  <si>
    <t>96.</t>
  </si>
  <si>
    <t>97.</t>
  </si>
  <si>
    <t>98.</t>
  </si>
  <si>
    <t xml:space="preserve">   Kötelezettségek értékelési különbözete</t>
  </si>
  <si>
    <t>99.</t>
  </si>
  <si>
    <t xml:space="preserve">   Származékos ügyletek negatív értékelési különbözete</t>
  </si>
  <si>
    <t>100.</t>
  </si>
  <si>
    <t>101.</t>
  </si>
  <si>
    <t>102.</t>
  </si>
  <si>
    <t>103.</t>
  </si>
  <si>
    <t>Tétel-
szám</t>
  </si>
  <si>
    <t>Tétel megnevezése</t>
  </si>
  <si>
    <t>Belföldi értékesítés nettó árbevétele</t>
  </si>
  <si>
    <t>Export értékesítés nettó árbevétele</t>
  </si>
  <si>
    <t>I.</t>
  </si>
  <si>
    <t>Értékesítés nettó árbevétele (01. + 02.)</t>
  </si>
  <si>
    <t>Saját termelésű készletek állományváltozása</t>
  </si>
  <si>
    <t>Saját előállítású eszközök aktivált értéke</t>
  </si>
  <si>
    <t>II.</t>
  </si>
  <si>
    <t>III.</t>
  </si>
  <si>
    <t>Egyéb bevételek</t>
  </si>
  <si>
    <t>Anyag- és energiaköltség</t>
  </si>
  <si>
    <t>Eladott áruk beszerzési értéke</t>
  </si>
  <si>
    <t>Eladott (közvetített) szolgáltatások értéke</t>
  </si>
  <si>
    <t>IV.</t>
  </si>
  <si>
    <t>Anyagjellegű ráfordítások (05. + 06. + 07. + 08. + 09.)</t>
  </si>
  <si>
    <t>Bérköltség</t>
  </si>
  <si>
    <t>Személyi jellegű egyéb kifizetések</t>
  </si>
  <si>
    <t>Bérjárulékok</t>
  </si>
  <si>
    <t>V.</t>
  </si>
  <si>
    <t>VI.</t>
  </si>
  <si>
    <t>Értékcsökkenési leírás</t>
  </si>
  <si>
    <t>VII.</t>
  </si>
  <si>
    <t>Egyéb ráfordítások</t>
  </si>
  <si>
    <t>A.</t>
  </si>
  <si>
    <t>Pénzügyi műveletek egyéb bevételei</t>
  </si>
  <si>
    <t>VIII.</t>
  </si>
  <si>
    <t>Fizetendő kamatok és kamatjellegű ráfordítások</t>
  </si>
  <si>
    <t>Részesedések, értékpapírok, bankbetétek értékvesztése</t>
  </si>
  <si>
    <t>Pénzügyi műveletek egyéb ráfordításai</t>
  </si>
  <si>
    <t>IX.</t>
  </si>
  <si>
    <t>B.</t>
  </si>
  <si>
    <t>PÉNZÜGYI MŰVELETEK EREDMÉNYE (VIII. - IX.)</t>
  </si>
  <si>
    <t>C.</t>
  </si>
  <si>
    <t>X.</t>
  </si>
  <si>
    <t>Adófizetési kötelezettség</t>
  </si>
  <si>
    <t>D.</t>
  </si>
  <si>
    <t>adatok E Ft-ban</t>
  </si>
  <si>
    <t>Sor-</t>
  </si>
  <si>
    <t>szám</t>
  </si>
  <si>
    <t>A. Befektetett eszközök (02. + 10. + 17. sorok)</t>
  </si>
  <si>
    <t xml:space="preserve">   Tartósan adott kölcsön jelentős tulajdoni részesedési viszonyban álló 
   vállalkozással szemben</t>
  </si>
  <si>
    <t xml:space="preserve">   Költségek, ráfordítások passzív időbeli elhatárolása</t>
  </si>
  <si>
    <t>Részesedésekből származó ráfordítások, árfolyamveszteségek</t>
  </si>
  <si>
    <t>Márkaépítés Profin Kft.</t>
  </si>
  <si>
    <t>FORRÁSOK (PASSZÍVÁK) ÖSSZESEN
(59. + 67. + 71. + 99. sorok)</t>
  </si>
  <si>
    <t>Falu- és Tanyabejáró Alapítvány</t>
  </si>
  <si>
    <t>2117A000</t>
  </si>
  <si>
    <t>2118A000</t>
  </si>
  <si>
    <t>Index %</t>
  </si>
  <si>
    <t>bázishoz</t>
  </si>
  <si>
    <t>e</t>
  </si>
  <si>
    <t>I. IMMATERIÁLIS JAVAK (03. - 09. sorok)</t>
  </si>
  <si>
    <t xml:space="preserve">   Alapítás-átszervezés aktivált értéke</t>
  </si>
  <si>
    <t xml:space="preserve">   Kísérleti fejlesztés aktivált értéke</t>
  </si>
  <si>
    <t xml:space="preserve">   Ingatlanok és kapcsolódó  vagyoni értékű jogok</t>
  </si>
  <si>
    <t xml:space="preserve">   Műszaki berendezések, gépek, járművek</t>
  </si>
  <si>
    <t xml:space="preserve">   Beruházások, felújítások (befejezetlen)</t>
  </si>
  <si>
    <t>III. BEFEKTETETT PÉNZÜGYI ESZKÖZÖK    (18. - 27. sorok)</t>
  </si>
  <si>
    <t xml:space="preserve">   Tartósan adott kölcsön egyéb részesedési viszonyban álló 
   vállalkozással szemben</t>
  </si>
  <si>
    <t>B. Forgóeszközök (29. + 35. + 44. +51.sorok)</t>
  </si>
  <si>
    <t xml:space="preserve">   Befejezetlen termelés és félkész termékek</t>
  </si>
  <si>
    <t xml:space="preserve">   Követelések áruszállításból és szolgáltatásokból  (vevők)</t>
  </si>
  <si>
    <t xml:space="preserve"> </t>
  </si>
  <si>
    <t xml:space="preserve">   Követelések jelentős tulajdoni részesedési viszonyban lévő 
   vállalkozással szemben</t>
  </si>
  <si>
    <t xml:space="preserve">   Követelések egyéb részesedési viszonyban lévő vállalkozással szemben</t>
  </si>
  <si>
    <t xml:space="preserve">   Egyéb követelések</t>
  </si>
  <si>
    <t xml:space="preserve">   Saját részvények, saját üzletrészek,</t>
  </si>
  <si>
    <t>IV. PÉNZESZKÖZÖK (52. -53. sorok)</t>
  </si>
  <si>
    <t>C. Aktív időbeli elhatárolások  (55 - 57. sorok)</t>
  </si>
  <si>
    <t xml:space="preserve">   Költségek, ráfordítások időbeli elhatárolása</t>
  </si>
  <si>
    <t>ESZKÖZÖK, (AKTÍVÁK) ÖSSZESEN</t>
  </si>
  <si>
    <t xml:space="preserve">   (01. + 28. +54. sorok)</t>
  </si>
  <si>
    <t>Horváth Attila
ügyvezető igazgató</t>
  </si>
  <si>
    <t>Index %
bázishoz</t>
  </si>
  <si>
    <t xml:space="preserve">D. Saját tőke  (60.-66. sorok)      </t>
  </si>
  <si>
    <t>II.JEGYZETT, DE MÉG BE NEM FIZETETT TŐKE (-)</t>
  </si>
  <si>
    <t>VI.ÉRTÉKELÉSI TARTALÉK</t>
  </si>
  <si>
    <t>VII.ADÓZOTT EREDMÉNY</t>
  </si>
  <si>
    <t>E. Céltartalékok (68.- 70. sorok)</t>
  </si>
  <si>
    <t>F. Kötelezettségek   (72. +77. +87. sorok)</t>
  </si>
  <si>
    <t>I.  HÁTRASOROLT KÖTELEZETTSÉGEK (alárendelt kölcsöntőke)
    (73. - 76. sorok)</t>
  </si>
  <si>
    <t xml:space="preserve">   Hátrasorolt kötelezettségek jelentős tulajdoni részesedési viszonyban
   lévő vállalkozással szemben</t>
  </si>
  <si>
    <t xml:space="preserve">   Hátrasorolt kötelezettségek egyéb részesedési viszonyban lévő
   vállalkozással szemben</t>
  </si>
  <si>
    <t xml:space="preserve">   Hátrasorolt  kötelezettségek egyéb gazdálkodóval szemben</t>
  </si>
  <si>
    <t>II. HOSSZÚ LEJÁRATÚ KÖTELEZETTSÉGEK  (78. -86. sorok)</t>
  </si>
  <si>
    <t xml:space="preserve">   Egyéb hosszúlejáratú hitelek </t>
  </si>
  <si>
    <t xml:space="preserve">   Tartós kötelezettségek jelentős tulajdoni részesedési viszonyban lévő 
   vállalkozással szemben</t>
  </si>
  <si>
    <t xml:space="preserve">   Tartós kötelezettségek egyéb részesedési viszonyban lévő
    vállalkozással szemben</t>
  </si>
  <si>
    <t xml:space="preserve">   Egyéb hosszú lejáratú kötelezettségek</t>
  </si>
  <si>
    <t>III. RÖVID LEJÁRATÚ KÖTELEZETTSÉGEK    (88.  - 98. sorok)</t>
  </si>
  <si>
    <t xml:space="preserve">     - ebből: az átváltoztatható és átváltozó kötvények</t>
  </si>
  <si>
    <t xml:space="preserve">   Kötelezettségek áruszállításból és szolgáltatásból
   (szállítók)</t>
  </si>
  <si>
    <t xml:space="preserve">   Váltótartozások       </t>
  </si>
  <si>
    <t xml:space="preserve">   Rövid lejáratú kötelezettségek kapcsolt vállalkozással szemben</t>
  </si>
  <si>
    <t xml:space="preserve">   Rövid lejáratú kötelezettségek jelentős tulajdoni részesedési viszonyban
   lévő vállalkozással szemben</t>
  </si>
  <si>
    <t xml:space="preserve">   Rövid lejáratú kötelezettségek egyéb részesedési viszonyban lévő 
   vállalkozással szemben</t>
  </si>
  <si>
    <t xml:space="preserve">   Egyéb rövid lejáratú kötelezettségek</t>
  </si>
  <si>
    <t>G. Passzív időbeli elhatárolások   (100. -102. sorok)</t>
  </si>
  <si>
    <t xml:space="preserve">   Bevételek paszív időbeli elhatárolása</t>
  </si>
  <si>
    <t xml:space="preserve">   Halasztott bevételek</t>
  </si>
  <si>
    <t>(Összköltség eljárással)</t>
  </si>
  <si>
    <t xml:space="preserve">  </t>
  </si>
  <si>
    <t xml:space="preserve">
2021.12.31.</t>
  </si>
  <si>
    <t>Aktivált saját teljesítmények értéke (± 03. + 04.)</t>
  </si>
  <si>
    <t>III/a.</t>
  </si>
  <si>
    <t>Ebből: visszaírt értékvesztés</t>
  </si>
  <si>
    <t>Igénybe vett  szolgáltatások értéke</t>
  </si>
  <si>
    <t>Egyéb szolgáltatások értéke</t>
  </si>
  <si>
    <t xml:space="preserve">10.  </t>
  </si>
  <si>
    <t xml:space="preserve">11.  </t>
  </si>
  <si>
    <t xml:space="preserve">12.  </t>
  </si>
  <si>
    <t>Személyi jellegű ráfordítások (10. + 11. +12.)</t>
  </si>
  <si>
    <t>VII/a.</t>
  </si>
  <si>
    <t>Ebből:  értékvesztés</t>
  </si>
  <si>
    <t>ÜZEMI (üzleti) TEVÉKENYSÉG EREDMÉNYE
 (I.+II.+III-IV.-V.-VI.-VII.)</t>
  </si>
  <si>
    <t>Kapott osztalék és részesedés</t>
  </si>
  <si>
    <t>Ebből: kapcsolt vállalkozástól kapott</t>
  </si>
  <si>
    <t>Részesedésekből származó bevételek, árfolyamnyereségek</t>
  </si>
  <si>
    <t xml:space="preserve">Befektetett pénzügyi eszközök kamatai, árfolyamnyeresége </t>
  </si>
  <si>
    <t>Egyéb kapott (járó) kamatok és kamatjellegű bevételek</t>
  </si>
  <si>
    <t>Ebből: értékelési különbözet</t>
  </si>
  <si>
    <t>Pénzügyi műveletek bevételei (13. + 14. + 15. + 16. + 17.)</t>
  </si>
  <si>
    <t>Ebből: kapcsolt vállalkozásnak adott</t>
  </si>
  <si>
    <t xml:space="preserve">Befektetett pénzügyi eszközök árfolyamvesztesége </t>
  </si>
  <si>
    <t>Pénzügyi műveletek ráfordításai (18. + 19. + 20.+ 21.+22.)</t>
  </si>
  <si>
    <t>ADÓZÁS ELŐTTI EREDMÉNY (A. + B.)</t>
  </si>
  <si>
    <t>ADÓZOTT EREDMÉNY (C. - X.)</t>
  </si>
  <si>
    <t>2022.év</t>
  </si>
  <si>
    <t>2022. év</t>
  </si>
  <si>
    <t>Humán-Rehab Közhasznú Egyesület</t>
  </si>
  <si>
    <t>Akikért a déli harang szól a Hunyadivárosban Egyesület</t>
  </si>
  <si>
    <t>Sebészet Haladása-Kisebb Kockázatú Műtétek Alapítvány</t>
  </si>
  <si>
    <t xml:space="preserve">Kecskeméti Corvin Mátyás Ált.Iskola                                                            </t>
  </si>
  <si>
    <t>Nyitnikék Klub</t>
  </si>
  <si>
    <t>Déli ASzC Kocsis Pál Mezőgazdasági és Környezetvédelmi Technikum és Szakképző Iskola</t>
  </si>
  <si>
    <t>2118A010</t>
  </si>
  <si>
    <t>2118A020</t>
  </si>
  <si>
    <t>2119A000</t>
  </si>
  <si>
    <t>Összesen</t>
  </si>
  <si>
    <t>Muzsikál az Erdő Alapítvány</t>
  </si>
  <si>
    <t>Magyar Máltai Szeretetszolgálat</t>
  </si>
  <si>
    <t>Corvina Óvoda Forradalom Utcai Óvodája</t>
  </si>
  <si>
    <t>Ferenczy Ida Óvoda Aranytulipán Óvodája</t>
  </si>
  <si>
    <t>Kálmán Lajos Óvoda Széchenyi Sétányi Óvodája</t>
  </si>
  <si>
    <t>Kálmán Lajos Óvoda Juhar Utcai Óvodája</t>
  </si>
  <si>
    <t>Kálmán Lajos Óvoda Lánchíd Utcai Óvodája</t>
  </si>
  <si>
    <t>Ferenczy Ida Óvoda Csigabiga Óvoda</t>
  </si>
  <si>
    <t>Ferenczy Ida Óvoda Szabadkai Utcai Óvodája</t>
  </si>
  <si>
    <t>Kecskeméti Református Pálmácska Óvoda</t>
  </si>
  <si>
    <t>Kálmán Lajos Óvoda Tündérkert Óvoda</t>
  </si>
  <si>
    <t>Petőfi Sándor Katolikus Általános Iskola és Óvoda Bocskai Utcai Tagintézménye</t>
  </si>
  <si>
    <t>Piarista Gimnázium, Kollégium, Általános Iskola és Óvoda</t>
  </si>
  <si>
    <t>Lánchíd Utcai Sport Általános Iskola</t>
  </si>
  <si>
    <t>2023.év</t>
  </si>
  <si>
    <t>2023. év</t>
  </si>
  <si>
    <t>Városi Szociális Közalapítvány</t>
  </si>
  <si>
    <t>Szent Imre Katolikus Óvoda</t>
  </si>
  <si>
    <t>Autista Gyermekekért Egyesület</t>
  </si>
  <si>
    <t>Gyerkőcök Közhasznú Alapítvány</t>
  </si>
  <si>
    <t>Mozgó Diák Alapítvány</t>
  </si>
  <si>
    <t>Aipa Közhasznú Kft.</t>
  </si>
  <si>
    <t>Kecskeméti Társasházközösségek Érdekvédelmi Egyesülete</t>
  </si>
  <si>
    <t>Mo-i Diáklaborok Egyesülete</t>
  </si>
  <si>
    <t>Jazzfőváros Kft.</t>
  </si>
  <si>
    <t>2023 év</t>
  </si>
  <si>
    <t>1001A056</t>
  </si>
  <si>
    <t>1001A057</t>
  </si>
  <si>
    <t>1042A000</t>
  </si>
  <si>
    <t>1201A000</t>
  </si>
  <si>
    <t>2001A140</t>
  </si>
  <si>
    <t>2001A150</t>
  </si>
  <si>
    <t>2003A046</t>
  </si>
  <si>
    <t>2003A052</t>
  </si>
  <si>
    <t>2022A010</t>
  </si>
  <si>
    <t>2028A010</t>
  </si>
  <si>
    <t>2028A020</t>
  </si>
  <si>
    <t>2028A030</t>
  </si>
  <si>
    <t>2028A040</t>
  </si>
  <si>
    <t>2062A010</t>
  </si>
  <si>
    <t>3001A000</t>
  </si>
  <si>
    <t>3002A000</t>
  </si>
  <si>
    <t>3003A000</t>
  </si>
  <si>
    <t>3004A000</t>
  </si>
  <si>
    <t>4001A000</t>
  </si>
  <si>
    <t>4002A000</t>
  </si>
  <si>
    <t>4003A000</t>
  </si>
  <si>
    <t>4004A000</t>
  </si>
  <si>
    <t>4005A000</t>
  </si>
  <si>
    <t>Lekötött teljesítmény (MW)</t>
  </si>
  <si>
    <t>Tulajdoni arány</t>
  </si>
  <si>
    <t>2022. éves mérleg</t>
  </si>
  <si>
    <t>Kecskemét, 2023.02.28.</t>
  </si>
  <si>
    <t xml:space="preserve">2022. éves eredménykimutatás  </t>
  </si>
  <si>
    <t xml:space="preserve">
2022.12.31.</t>
  </si>
  <si>
    <t>Fűtéshez felhasznált 1 légköbméter átlagos hőmennyiség (MJ/légköbméter/év)</t>
  </si>
  <si>
    <t>Díjfizetők fogyasztás mértéke alapján fizetett teljes költsége (ezer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</si>
</sst>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0,&quot; &quot;"/>
    <numFmt numFmtId="166" formatCode="#,##0.00,&quot;&quot;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23" fillId="0" borderId="0"/>
    <xf numFmtId="0" fontId="15" fillId="0" borderId="0"/>
    <xf numFmtId="0" fontId="4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23" fillId="0" borderId="0"/>
    <xf numFmtId="0" fontId="4" fillId="0" borderId="0"/>
    <xf numFmtId="43" fontId="1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" fontId="4" fillId="0" borderId="14" xfId="0" quotePrefix="1" applyNumberFormat="1" applyFont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" fontId="4" fillId="2" borderId="14" xfId="0" quotePrefix="1" applyNumberFormat="1" applyFont="1" applyFill="1" applyBorder="1" applyAlignment="1">
      <alignment horizontal="center" vertical="center" wrapText="1"/>
    </xf>
    <xf numFmtId="16" fontId="4" fillId="2" borderId="17" xfId="0" quotePrefix="1" applyNumberFormat="1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0" xfId="0" applyFont="1"/>
    <xf numFmtId="3" fontId="4" fillId="0" borderId="21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4" fillId="0" borderId="0" xfId="2" applyAlignment="1">
      <alignment horizontal="left"/>
    </xf>
    <xf numFmtId="0" fontId="5" fillId="0" borderId="0" xfId="2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17" fillId="0" borderId="0" xfId="3" applyFont="1" applyProtection="1">
      <protection hidden="1"/>
    </xf>
    <xf numFmtId="0" fontId="17" fillId="0" borderId="0" xfId="3" applyFont="1"/>
    <xf numFmtId="3" fontId="22" fillId="3" borderId="71" xfId="3" applyNumberFormat="1" applyFont="1" applyFill="1" applyBorder="1" applyProtection="1">
      <protection hidden="1"/>
    </xf>
    <xf numFmtId="3" fontId="17" fillId="0" borderId="69" xfId="3" applyNumberFormat="1" applyFont="1" applyBorder="1" applyProtection="1">
      <protection locked="0"/>
    </xf>
    <xf numFmtId="3" fontId="22" fillId="3" borderId="71" xfId="3" applyNumberFormat="1" applyFont="1" applyFill="1" applyBorder="1" applyProtection="1">
      <protection locked="0"/>
    </xf>
    <xf numFmtId="3" fontId="22" fillId="3" borderId="74" xfId="3" applyNumberFormat="1" applyFont="1" applyFill="1" applyBorder="1" applyProtection="1">
      <protection hidden="1"/>
    </xf>
    <xf numFmtId="3" fontId="22" fillId="3" borderId="15" xfId="3" applyNumberFormat="1" applyFont="1" applyFill="1" applyBorder="1" applyProtection="1">
      <protection hidden="1"/>
    </xf>
    <xf numFmtId="3" fontId="22" fillId="3" borderId="15" xfId="3" applyNumberFormat="1" applyFont="1" applyFill="1" applyBorder="1" applyProtection="1">
      <protection locked="0"/>
    </xf>
    <xf numFmtId="0" fontId="16" fillId="2" borderId="0" xfId="3" quotePrefix="1" applyFont="1" applyFill="1" applyAlignment="1">
      <alignment horizontal="left"/>
    </xf>
    <xf numFmtId="0" fontId="17" fillId="2" borderId="0" xfId="3" applyFont="1" applyFill="1" applyProtection="1">
      <protection hidden="1"/>
    </xf>
    <xf numFmtId="0" fontId="16" fillId="2" borderId="0" xfId="3" applyFont="1" applyFill="1" applyAlignment="1" applyProtection="1">
      <alignment horizontal="left"/>
      <protection hidden="1"/>
    </xf>
    <xf numFmtId="0" fontId="17" fillId="2" borderId="0" xfId="3" applyFont="1" applyFill="1" applyAlignment="1" applyProtection="1">
      <alignment horizontal="left"/>
      <protection hidden="1"/>
    </xf>
    <xf numFmtId="0" fontId="19" fillId="2" borderId="0" xfId="6" applyFont="1" applyFill="1" applyAlignment="1">
      <alignment horizontal="left"/>
    </xf>
    <xf numFmtId="0" fontId="18" fillId="2" borderId="0" xfId="3" applyFont="1" applyFill="1" applyAlignment="1" applyProtection="1">
      <alignment horizontal="left"/>
      <protection hidden="1"/>
    </xf>
    <xf numFmtId="0" fontId="24" fillId="2" borderId="0" xfId="3" applyFont="1" applyFill="1" applyAlignment="1" applyProtection="1">
      <alignment horizontal="center"/>
      <protection hidden="1"/>
    </xf>
    <xf numFmtId="0" fontId="18" fillId="2" borderId="0" xfId="3" applyFont="1" applyFill="1" applyAlignment="1" applyProtection="1">
      <alignment horizontal="right"/>
      <protection hidden="1"/>
    </xf>
    <xf numFmtId="0" fontId="17" fillId="2" borderId="0" xfId="3" applyFont="1" applyFill="1" applyAlignment="1" applyProtection="1">
      <alignment horizontal="right"/>
      <protection hidden="1"/>
    </xf>
    <xf numFmtId="0" fontId="22" fillId="2" borderId="64" xfId="3" applyFont="1" applyFill="1" applyBorder="1" applyAlignment="1" applyProtection="1">
      <alignment horizontal="center" vertical="center"/>
      <protection hidden="1"/>
    </xf>
    <xf numFmtId="16" fontId="22" fillId="2" borderId="79" xfId="3" applyNumberFormat="1" applyFont="1" applyFill="1" applyBorder="1" applyAlignment="1" applyProtection="1">
      <alignment horizontal="center" vertical="center"/>
      <protection hidden="1"/>
    </xf>
    <xf numFmtId="16" fontId="22" fillId="2" borderId="68" xfId="3" applyNumberFormat="1" applyFont="1" applyFill="1" applyBorder="1" applyAlignment="1" applyProtection="1">
      <alignment horizontal="center" vertical="center"/>
      <protection hidden="1"/>
    </xf>
    <xf numFmtId="3" fontId="22" fillId="3" borderId="80" xfId="3" applyNumberFormat="1" applyFont="1" applyFill="1" applyBorder="1" applyProtection="1">
      <protection hidden="1"/>
    </xf>
    <xf numFmtId="0" fontId="17" fillId="2" borderId="64" xfId="3" applyFont="1" applyFill="1" applyBorder="1" applyAlignment="1" applyProtection="1">
      <alignment horizontal="center"/>
      <protection hidden="1"/>
    </xf>
    <xf numFmtId="3" fontId="17" fillId="2" borderId="15" xfId="3" applyNumberFormat="1" applyFont="1" applyFill="1" applyBorder="1" applyProtection="1">
      <protection locked="0"/>
    </xf>
    <xf numFmtId="3" fontId="17" fillId="2" borderId="15" xfId="3" quotePrefix="1" applyNumberFormat="1" applyFont="1" applyFill="1" applyBorder="1" applyAlignment="1" applyProtection="1">
      <alignment horizontal="right"/>
      <protection locked="0"/>
    </xf>
    <xf numFmtId="0" fontId="17" fillId="2" borderId="64" xfId="3" applyFont="1" applyFill="1" applyBorder="1" applyAlignment="1" applyProtection="1">
      <alignment horizontal="center" vertical="center"/>
      <protection hidden="1"/>
    </xf>
    <xf numFmtId="3" fontId="22" fillId="2" borderId="15" xfId="3" applyNumberFormat="1" applyFont="1" applyFill="1" applyBorder="1" applyProtection="1">
      <protection hidden="1"/>
    </xf>
    <xf numFmtId="3" fontId="17" fillId="2" borderId="15" xfId="3" applyNumberFormat="1" applyFont="1" applyFill="1" applyBorder="1"/>
    <xf numFmtId="3" fontId="17" fillId="0" borderId="15" xfId="3" applyNumberFormat="1" applyFont="1" applyBorder="1" applyProtection="1">
      <protection locked="0"/>
    </xf>
    <xf numFmtId="3" fontId="22" fillId="0" borderId="15" xfId="3" applyNumberFormat="1" applyFont="1" applyBorder="1" applyProtection="1">
      <protection locked="0"/>
    </xf>
    <xf numFmtId="0" fontId="17" fillId="2" borderId="73" xfId="3" applyFont="1" applyFill="1" applyBorder="1" applyAlignment="1" applyProtection="1">
      <alignment horizontal="center"/>
      <protection hidden="1"/>
    </xf>
    <xf numFmtId="3" fontId="17" fillId="2" borderId="78" xfId="3" applyNumberFormat="1" applyFont="1" applyFill="1" applyBorder="1"/>
    <xf numFmtId="0" fontId="18" fillId="2" borderId="0" xfId="3" applyFont="1" applyFill="1" applyProtection="1">
      <protection hidden="1"/>
    </xf>
    <xf numFmtId="3" fontId="17" fillId="2" borderId="0" xfId="3" applyNumberFormat="1" applyFont="1" applyFill="1"/>
    <xf numFmtId="3" fontId="17" fillId="0" borderId="71" xfId="3" applyNumberFormat="1" applyFont="1" applyBorder="1" applyProtection="1">
      <protection locked="0"/>
    </xf>
    <xf numFmtId="3" fontId="17" fillId="0" borderId="71" xfId="3" applyNumberFormat="1" applyFont="1" applyBorder="1" applyProtection="1">
      <protection hidden="1"/>
    </xf>
    <xf numFmtId="3" fontId="17" fillId="0" borderId="71" xfId="3" quotePrefix="1" applyNumberFormat="1" applyFont="1" applyBorder="1" applyAlignment="1" applyProtection="1">
      <alignment horizontal="right"/>
      <protection hidden="1"/>
    </xf>
    <xf numFmtId="3" fontId="17" fillId="2" borderId="71" xfId="3" applyNumberFormat="1" applyFont="1" applyFill="1" applyBorder="1" applyProtection="1">
      <protection locked="0"/>
    </xf>
    <xf numFmtId="3" fontId="22" fillId="2" borderId="71" xfId="3" applyNumberFormat="1" applyFont="1" applyFill="1" applyBorder="1" applyProtection="1">
      <protection hidden="1"/>
    </xf>
    <xf numFmtId="3" fontId="17" fillId="2" borderId="71" xfId="3" applyNumberFormat="1" applyFont="1" applyFill="1" applyBorder="1" applyProtection="1">
      <protection hidden="1"/>
    </xf>
    <xf numFmtId="3" fontId="17" fillId="2" borderId="71" xfId="3" applyNumberFormat="1" applyFont="1" applyFill="1" applyBorder="1" applyAlignment="1" applyProtection="1">
      <alignment horizontal="right"/>
      <protection locked="0"/>
    </xf>
    <xf numFmtId="3" fontId="17" fillId="2" borderId="69" xfId="3" applyNumberFormat="1" applyFont="1" applyFill="1" applyBorder="1" applyProtection="1">
      <protection locked="0"/>
    </xf>
    <xf numFmtId="3" fontId="22" fillId="2" borderId="69" xfId="3" applyNumberFormat="1" applyFont="1" applyFill="1" applyBorder="1" applyProtection="1">
      <protection locked="0"/>
    </xf>
    <xf numFmtId="3" fontId="22" fillId="3" borderId="81" xfId="3" applyNumberFormat="1" applyFont="1" applyFill="1" applyBorder="1" applyProtection="1">
      <protection hidden="1"/>
    </xf>
    <xf numFmtId="0" fontId="28" fillId="2" borderId="0" xfId="3" applyFont="1" applyFill="1" applyProtection="1">
      <protection locked="0"/>
    </xf>
    <xf numFmtId="0" fontId="19" fillId="2" borderId="0" xfId="7" applyFont="1" applyFill="1" applyProtection="1">
      <protection hidden="1"/>
    </xf>
    <xf numFmtId="0" fontId="17" fillId="2" borderId="0" xfId="7" applyFont="1" applyFill="1" applyAlignment="1" applyProtection="1">
      <alignment horizontal="right"/>
      <protection hidden="1"/>
    </xf>
    <xf numFmtId="0" fontId="34" fillId="0" borderId="0" xfId="0" applyFont="1"/>
    <xf numFmtId="0" fontId="31" fillId="0" borderId="0" xfId="0" applyFont="1"/>
    <xf numFmtId="0" fontId="17" fillId="0" borderId="70" xfId="6" applyFont="1" applyBorder="1" applyAlignment="1">
      <alignment vertical="center"/>
    </xf>
    <xf numFmtId="0" fontId="17" fillId="2" borderId="0" xfId="3" applyFont="1" applyFill="1" applyAlignment="1" applyProtection="1">
      <alignment horizontal="center"/>
      <protection hidden="1"/>
    </xf>
    <xf numFmtId="3" fontId="4" fillId="0" borderId="16" xfId="0" applyNumberFormat="1" applyFont="1" applyBorder="1" applyAlignment="1">
      <alignment horizontal="center" vertical="center" wrapText="1"/>
    </xf>
    <xf numFmtId="3" fontId="3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11" applyNumberFormat="1" applyFont="1" applyAlignment="1">
      <alignment horizontal="right" wrapText="1"/>
    </xf>
    <xf numFmtId="4" fontId="14" fillId="0" borderId="0" xfId="1" applyNumberFormat="1" applyFont="1" applyFill="1"/>
    <xf numFmtId="4" fontId="37" fillId="0" borderId="0" xfId="1" applyNumberFormat="1" applyFont="1" applyFill="1"/>
    <xf numFmtId="0" fontId="36" fillId="0" borderId="0" xfId="2" applyFont="1" applyAlignment="1">
      <alignment horizontal="right" vertical="center" wrapText="1"/>
    </xf>
    <xf numFmtId="0" fontId="36" fillId="0" borderId="0" xfId="2" applyFont="1" applyAlignment="1">
      <alignment horizontal="right" vertical="center"/>
    </xf>
    <xf numFmtId="4" fontId="4" fillId="0" borderId="13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9" fontId="4" fillId="0" borderId="42" xfId="10" applyFont="1" applyFill="1" applyBorder="1" applyAlignment="1">
      <alignment horizontal="center" vertical="center" wrapText="1"/>
    </xf>
    <xf numFmtId="4" fontId="4" fillId="0" borderId="52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/>
    <xf numFmtId="0" fontId="4" fillId="0" borderId="0" xfId="2" applyAlignment="1">
      <alignment horizontal="right" vertical="center" wrapText="1"/>
    </xf>
    <xf numFmtId="0" fontId="4" fillId="0" borderId="0" xfId="2" applyAlignment="1">
      <alignment horizontal="right" vertical="center"/>
    </xf>
    <xf numFmtId="0" fontId="4" fillId="0" borderId="51" xfId="2" applyBorder="1" applyAlignment="1">
      <alignment horizontal="center" vertical="center" wrapText="1"/>
    </xf>
    <xf numFmtId="0" fontId="4" fillId="0" borderId="52" xfId="2" applyBorder="1" applyAlignment="1">
      <alignment horizontal="center" vertical="center" wrapText="1"/>
    </xf>
    <xf numFmtId="4" fontId="4" fillId="0" borderId="53" xfId="2" applyNumberForma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2" applyAlignment="1">
      <alignment horizontal="center" vertical="center" wrapText="1"/>
    </xf>
    <xf numFmtId="0" fontId="4" fillId="0" borderId="43" xfId="2" applyBorder="1" applyAlignment="1">
      <alignment horizontal="left" vertical="center"/>
    </xf>
    <xf numFmtId="0" fontId="4" fillId="0" borderId="44" xfId="2" applyBorder="1" applyAlignment="1">
      <alignment vertical="center"/>
    </xf>
    <xf numFmtId="0" fontId="4" fillId="0" borderId="45" xfId="2" applyBorder="1" applyAlignment="1">
      <alignment vertical="center"/>
    </xf>
    <xf numFmtId="0" fontId="38" fillId="0" borderId="33" xfId="11" applyFont="1" applyBorder="1" applyAlignment="1">
      <alignment vertical="center" wrapText="1"/>
    </xf>
    <xf numFmtId="0" fontId="33" fillId="0" borderId="0" xfId="0" applyFont="1" applyAlignment="1">
      <alignment horizontal="center"/>
    </xf>
    <xf numFmtId="4" fontId="33" fillId="0" borderId="0" xfId="1" applyNumberFormat="1" applyFont="1" applyFill="1" applyBorder="1" applyAlignment="1">
      <alignment horizontal="center" vertical="center"/>
    </xf>
    <xf numFmtId="0" fontId="17" fillId="2" borderId="45" xfId="3" applyFont="1" applyFill="1" applyBorder="1" applyAlignment="1" applyProtection="1">
      <alignment vertical="center"/>
      <protection hidden="1"/>
    </xf>
    <xf numFmtId="0" fontId="18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Continuous"/>
    </xf>
    <xf numFmtId="0" fontId="25" fillId="2" borderId="0" xfId="3" applyFont="1" applyFill="1" applyAlignment="1" applyProtection="1">
      <alignment horizontal="centerContinuous"/>
      <protection hidden="1"/>
    </xf>
    <xf numFmtId="0" fontId="27" fillId="2" borderId="0" xfId="3" applyFont="1" applyFill="1" applyAlignment="1" applyProtection="1">
      <alignment horizontal="centerContinuous"/>
      <protection hidden="1"/>
    </xf>
    <xf numFmtId="0" fontId="17" fillId="2" borderId="0" xfId="3" applyFont="1" applyFill="1" applyAlignment="1" applyProtection="1">
      <alignment horizontal="centerContinuous"/>
      <protection hidden="1"/>
    </xf>
    <xf numFmtId="0" fontId="22" fillId="2" borderId="54" xfId="3" applyFont="1" applyFill="1" applyBorder="1" applyAlignment="1" applyProtection="1">
      <alignment horizontal="center" vertical="center"/>
      <protection hidden="1"/>
    </xf>
    <xf numFmtId="0" fontId="22" fillId="2" borderId="58" xfId="3" applyFont="1" applyFill="1" applyBorder="1" applyAlignment="1" applyProtection="1">
      <alignment horizontal="center" vertical="center"/>
      <protection hidden="1"/>
    </xf>
    <xf numFmtId="0" fontId="22" fillId="2" borderId="59" xfId="3" applyFont="1" applyFill="1" applyBorder="1" applyAlignment="1" applyProtection="1">
      <alignment horizontal="center" vertical="center"/>
      <protection hidden="1"/>
    </xf>
    <xf numFmtId="16" fontId="22" fillId="2" borderId="63" xfId="3" applyNumberFormat="1" applyFont="1" applyFill="1" applyBorder="1" applyAlignment="1" applyProtection="1">
      <alignment horizontal="center" vertical="center"/>
      <protection hidden="1"/>
    </xf>
    <xf numFmtId="0" fontId="22" fillId="2" borderId="65" xfId="3" applyFont="1" applyFill="1" applyBorder="1" applyAlignment="1" applyProtection="1">
      <alignment horizontal="centerContinuous" vertical="center" wrapText="1"/>
      <protection hidden="1"/>
    </xf>
    <xf numFmtId="0" fontId="22" fillId="2" borderId="66" xfId="3" applyFont="1" applyFill="1" applyBorder="1" applyAlignment="1" applyProtection="1">
      <alignment horizontal="centerContinuous" vertical="center" wrapText="1"/>
      <protection hidden="1"/>
    </xf>
    <xf numFmtId="0" fontId="22" fillId="2" borderId="50" xfId="3" applyFont="1" applyFill="1" applyBorder="1" applyAlignment="1" applyProtection="1">
      <alignment horizontal="centerContinuous" vertical="center" wrapText="1"/>
      <protection hidden="1"/>
    </xf>
    <xf numFmtId="0" fontId="17" fillId="2" borderId="54" xfId="3" applyFont="1" applyFill="1" applyBorder="1" applyAlignment="1" applyProtection="1">
      <alignment horizontal="center"/>
      <protection hidden="1"/>
    </xf>
    <xf numFmtId="164" fontId="22" fillId="3" borderId="62" xfId="3" applyNumberFormat="1" applyFont="1" applyFill="1" applyBorder="1" applyProtection="1">
      <protection hidden="1"/>
    </xf>
    <xf numFmtId="164" fontId="17" fillId="2" borderId="62" xfId="3" applyNumberFormat="1" applyFont="1" applyFill="1" applyBorder="1" applyProtection="1">
      <protection hidden="1"/>
    </xf>
    <xf numFmtId="164" fontId="22" fillId="2" borderId="62" xfId="3" applyNumberFormat="1" applyFont="1" applyFill="1" applyBorder="1" applyProtection="1">
      <protection hidden="1"/>
    </xf>
    <xf numFmtId="0" fontId="17" fillId="0" borderId="0" xfId="6" applyFont="1" applyAlignment="1">
      <alignment vertical="center"/>
    </xf>
    <xf numFmtId="164" fontId="22" fillId="3" borderId="62" xfId="3" applyNumberFormat="1" applyFont="1" applyFill="1" applyBorder="1" applyAlignment="1" applyProtection="1">
      <alignment horizontal="right"/>
      <protection hidden="1"/>
    </xf>
    <xf numFmtId="164" fontId="22" fillId="0" borderId="62" xfId="3" applyNumberFormat="1" applyFont="1" applyBorder="1" applyProtection="1">
      <protection hidden="1"/>
    </xf>
    <xf numFmtId="164" fontId="17" fillId="2" borderId="50" xfId="3" applyNumberFormat="1" applyFont="1" applyFill="1" applyBorder="1"/>
    <xf numFmtId="0" fontId="18" fillId="2" borderId="0" xfId="3" applyFont="1" applyFill="1" applyAlignment="1" applyProtection="1">
      <alignment horizontal="centerContinuous"/>
      <protection hidden="1"/>
    </xf>
    <xf numFmtId="164" fontId="17" fillId="0" borderId="62" xfId="3" applyNumberFormat="1" applyFont="1" applyBorder="1" applyProtection="1">
      <protection hidden="1"/>
    </xf>
    <xf numFmtId="164" fontId="17" fillId="0" borderId="72" xfId="3" applyNumberFormat="1" applyFont="1" applyBorder="1" applyProtection="1">
      <protection locked="0"/>
    </xf>
    <xf numFmtId="164" fontId="17" fillId="2" borderId="62" xfId="3" applyNumberFormat="1" applyFont="1" applyFill="1" applyBorder="1" applyAlignment="1" applyProtection="1">
      <alignment horizontal="right"/>
      <protection hidden="1"/>
    </xf>
    <xf numFmtId="0" fontId="28" fillId="0" borderId="0" xfId="3" applyFont="1"/>
    <xf numFmtId="164" fontId="17" fillId="2" borderId="50" xfId="3" applyNumberFormat="1" applyFont="1" applyFill="1" applyBorder="1" applyProtection="1">
      <protection hidden="1"/>
    </xf>
    <xf numFmtId="0" fontId="30" fillId="0" borderId="0" xfId="6" applyFont="1"/>
    <xf numFmtId="0" fontId="19" fillId="2" borderId="0" xfId="7" applyFont="1" applyFill="1" applyAlignment="1">
      <alignment horizontal="center"/>
    </xf>
    <xf numFmtId="0" fontId="19" fillId="2" borderId="0" xfId="7" applyFont="1" applyFill="1" applyAlignment="1" applyProtection="1">
      <alignment horizontal="center"/>
      <protection hidden="1"/>
    </xf>
    <xf numFmtId="0" fontId="17" fillId="2" borderId="0" xfId="7" applyFont="1" applyFill="1" applyAlignment="1" applyProtection="1">
      <alignment horizontal="center"/>
      <protection hidden="1"/>
    </xf>
    <xf numFmtId="0" fontId="22" fillId="2" borderId="0" xfId="3" applyFont="1" applyFill="1" applyAlignment="1" applyProtection="1">
      <alignment horizontal="center"/>
      <protection hidden="1"/>
    </xf>
    <xf numFmtId="0" fontId="22" fillId="2" borderId="67" xfId="3" applyFont="1" applyFill="1" applyBorder="1" applyAlignment="1" applyProtection="1">
      <alignment horizontal="center" vertical="center"/>
      <protection hidden="1"/>
    </xf>
    <xf numFmtId="0" fontId="26" fillId="2" borderId="76" xfId="7" applyFont="1" applyFill="1" applyBorder="1" applyAlignment="1" applyProtection="1">
      <alignment horizontal="center" vertical="center"/>
      <protection hidden="1"/>
    </xf>
    <xf numFmtId="0" fontId="26" fillId="2" borderId="77" xfId="7" applyFont="1" applyFill="1" applyBorder="1" applyAlignment="1" applyProtection="1">
      <alignment horizontal="center" vertical="center"/>
      <protection hidden="1"/>
    </xf>
    <xf numFmtId="0" fontId="22" fillId="2" borderId="78" xfId="7" applyFont="1" applyFill="1" applyBorder="1" applyAlignment="1" applyProtection="1">
      <alignment horizontal="center" vertical="center"/>
      <protection hidden="1"/>
    </xf>
    <xf numFmtId="0" fontId="26" fillId="2" borderId="68" xfId="7" applyFont="1" applyFill="1" applyBorder="1" applyAlignment="1" applyProtection="1">
      <alignment horizontal="center" vertical="center"/>
      <protection hidden="1"/>
    </xf>
    <xf numFmtId="0" fontId="17" fillId="2" borderId="64" xfId="7" applyFont="1" applyFill="1" applyBorder="1" applyAlignment="1" applyProtection="1">
      <alignment horizontal="center"/>
      <protection hidden="1"/>
    </xf>
    <xf numFmtId="3" fontId="17" fillId="0" borderId="80" xfId="7" applyNumberFormat="1" applyFont="1" applyBorder="1" applyProtection="1">
      <protection locked="0"/>
    </xf>
    <xf numFmtId="164" fontId="17" fillId="2" borderId="83" xfId="7" applyNumberFormat="1" applyFont="1" applyFill="1" applyBorder="1" applyProtection="1">
      <protection locked="0"/>
    </xf>
    <xf numFmtId="3" fontId="17" fillId="0" borderId="15" xfId="7" applyNumberFormat="1" applyFont="1" applyBorder="1" applyProtection="1">
      <protection locked="0"/>
    </xf>
    <xf numFmtId="164" fontId="17" fillId="2" borderId="63" xfId="7" applyNumberFormat="1" applyFont="1" applyFill="1" applyBorder="1" applyProtection="1">
      <protection locked="0"/>
    </xf>
    <xf numFmtId="3" fontId="22" fillId="3" borderId="15" xfId="7" applyNumberFormat="1" applyFont="1" applyFill="1" applyBorder="1" applyProtection="1">
      <protection locked="0"/>
    </xf>
    <xf numFmtId="164" fontId="22" fillId="3" borderId="75" xfId="7" applyNumberFormat="1" applyFont="1" applyFill="1" applyBorder="1" applyProtection="1">
      <protection locked="0"/>
    </xf>
    <xf numFmtId="3" fontId="22" fillId="3" borderId="15" xfId="7" applyNumberFormat="1" applyFont="1" applyFill="1" applyBorder="1" applyProtection="1">
      <protection hidden="1"/>
    </xf>
    <xf numFmtId="3" fontId="22" fillId="0" borderId="15" xfId="7" applyNumberFormat="1" applyFont="1" applyBorder="1" applyProtection="1">
      <protection locked="0"/>
    </xf>
    <xf numFmtId="164" fontId="22" fillId="2" borderId="75" xfId="7" applyNumberFormat="1" applyFont="1" applyFill="1" applyBorder="1" applyProtection="1">
      <protection locked="0"/>
    </xf>
    <xf numFmtId="3" fontId="17" fillId="0" borderId="15" xfId="7" quotePrefix="1" applyNumberFormat="1" applyFont="1" applyBorder="1" applyAlignment="1" applyProtection="1">
      <alignment horizontal="right"/>
      <protection locked="0"/>
    </xf>
    <xf numFmtId="164" fontId="17" fillId="2" borderId="75" xfId="7" applyNumberFormat="1" applyFont="1" applyFill="1" applyBorder="1" applyProtection="1">
      <protection locked="0"/>
    </xf>
    <xf numFmtId="0" fontId="17" fillId="2" borderId="64" xfId="7" applyFont="1" applyFill="1" applyBorder="1" applyAlignment="1" applyProtection="1">
      <alignment horizontal="center" vertical="center"/>
      <protection hidden="1"/>
    </xf>
    <xf numFmtId="3" fontId="22" fillId="3" borderId="71" xfId="7" applyNumberFormat="1" applyFont="1" applyFill="1" applyBorder="1" applyAlignment="1" applyProtection="1">
      <alignment horizontal="right" vertical="center"/>
      <protection hidden="1"/>
    </xf>
    <xf numFmtId="164" fontId="22" fillId="3" borderId="75" xfId="7" applyNumberFormat="1" applyFont="1" applyFill="1" applyBorder="1" applyAlignment="1" applyProtection="1">
      <alignment horizontal="right" vertical="center"/>
      <protection locked="0"/>
    </xf>
    <xf numFmtId="3" fontId="17" fillId="0" borderId="71" xfId="7" applyNumberFormat="1" applyFont="1" applyBorder="1" applyProtection="1">
      <protection locked="0"/>
    </xf>
    <xf numFmtId="3" fontId="22" fillId="3" borderId="71" xfId="7" applyNumberFormat="1" applyFont="1" applyFill="1" applyBorder="1" applyProtection="1">
      <protection hidden="1"/>
    </xf>
    <xf numFmtId="0" fontId="17" fillId="2" borderId="73" xfId="7" applyFont="1" applyFill="1" applyBorder="1" applyAlignment="1" applyProtection="1">
      <alignment horizontal="center"/>
      <protection hidden="1"/>
    </xf>
    <xf numFmtId="3" fontId="22" fillId="3" borderId="78" xfId="7" applyNumberFormat="1" applyFont="1" applyFill="1" applyBorder="1" applyProtection="1">
      <protection hidden="1"/>
    </xf>
    <xf numFmtId="164" fontId="22" fillId="3" borderId="68" xfId="7" applyNumberFormat="1" applyFont="1" applyFill="1" applyBorder="1" applyProtection="1">
      <protection locked="0"/>
    </xf>
    <xf numFmtId="0" fontId="28" fillId="0" borderId="0" xfId="6" applyFont="1"/>
    <xf numFmtId="0" fontId="28" fillId="2" borderId="0" xfId="7" applyFont="1" applyFill="1" applyProtection="1">
      <protection locked="0"/>
    </xf>
    <xf numFmtId="3" fontId="4" fillId="0" borderId="84" xfId="14" applyNumberFormat="1" applyFont="1" applyFill="1" applyBorder="1" applyAlignment="1">
      <alignment horizontal="right"/>
    </xf>
    <xf numFmtId="3" fontId="4" fillId="0" borderId="84" xfId="11" applyNumberFormat="1" applyFont="1" applyBorder="1" applyAlignment="1">
      <alignment horizontal="right" wrapText="1"/>
    </xf>
    <xf numFmtId="3" fontId="4" fillId="0" borderId="36" xfId="11" applyNumberFormat="1" applyFont="1" applyBorder="1" applyAlignment="1">
      <alignment horizontal="right" wrapText="1"/>
    </xf>
    <xf numFmtId="0" fontId="4" fillId="0" borderId="0" xfId="11" quotePrefix="1" applyFont="1" applyAlignment="1">
      <alignment horizontal="center" wrapText="1"/>
    </xf>
    <xf numFmtId="0" fontId="38" fillId="0" borderId="0" xfId="11" applyFont="1" applyAlignment="1">
      <alignment vertical="center" wrapText="1"/>
    </xf>
    <xf numFmtId="0" fontId="4" fillId="0" borderId="0" xfId="11" applyFont="1" applyAlignment="1">
      <alignment horizontal="center" wrapText="1"/>
    </xf>
    <xf numFmtId="4" fontId="14" fillId="0" borderId="33" xfId="1" applyNumberFormat="1" applyFont="1" applyBorder="1" applyAlignment="1">
      <alignment horizontal="center" vertical="center"/>
    </xf>
    <xf numFmtId="4" fontId="14" fillId="0" borderId="46" xfId="1" applyNumberFormat="1" applyFont="1" applyBorder="1" applyAlignment="1">
      <alignment horizontal="center" vertical="center"/>
    </xf>
    <xf numFmtId="4" fontId="14" fillId="0" borderId="48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92" xfId="0" applyFont="1" applyBorder="1" applyAlignment="1">
      <alignment horizontal="center"/>
    </xf>
    <xf numFmtId="4" fontId="14" fillId="0" borderId="35" xfId="1" applyNumberFormat="1" applyFont="1" applyBorder="1" applyAlignment="1">
      <alignment horizontal="center" vertical="center"/>
    </xf>
    <xf numFmtId="0" fontId="38" fillId="0" borderId="35" xfId="11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4" fillId="4" borderId="22" xfId="0" applyNumberFormat="1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right"/>
    </xf>
    <xf numFmtId="3" fontId="7" fillId="0" borderId="0" xfId="11" applyNumberFormat="1" applyFont="1" applyAlignment="1">
      <alignment horizontal="right" wrapText="1"/>
    </xf>
    <xf numFmtId="4" fontId="2" fillId="0" borderId="0" xfId="1" applyNumberFormat="1" applyFont="1" applyFill="1"/>
    <xf numFmtId="4" fontId="2" fillId="0" borderId="0" xfId="1" applyNumberFormat="1" applyFont="1" applyFill="1" applyBorder="1" applyAlignment="1">
      <alignment horizontal="center" vertical="center"/>
    </xf>
    <xf numFmtId="3" fontId="38" fillId="0" borderId="33" xfId="11" applyNumberFormat="1" applyFont="1" applyBorder="1"/>
    <xf numFmtId="3" fontId="4" fillId="0" borderId="33" xfId="11" applyNumberFormat="1" applyFont="1" applyBorder="1" applyAlignment="1">
      <alignment horizontal="right" vertical="center" wrapText="1"/>
    </xf>
    <xf numFmtId="3" fontId="4" fillId="0" borderId="33" xfId="11" applyNumberFormat="1" applyFont="1" applyBorder="1" applyAlignment="1">
      <alignment horizontal="right" wrapText="1"/>
    </xf>
    <xf numFmtId="3" fontId="4" fillId="0" borderId="35" xfId="11" applyNumberFormat="1" applyFont="1" applyBorder="1" applyAlignment="1">
      <alignment horizontal="right" wrapText="1"/>
    </xf>
    <xf numFmtId="165" fontId="14" fillId="0" borderId="36" xfId="1" applyNumberFormat="1" applyFont="1" applyBorder="1" applyAlignment="1">
      <alignment horizontal="center" vertical="center"/>
    </xf>
    <xf numFmtId="3" fontId="4" fillId="0" borderId="99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 wrapText="1"/>
    </xf>
    <xf numFmtId="3" fontId="4" fillId="0" borderId="100" xfId="0" applyNumberFormat="1" applyFont="1" applyBorder="1" applyAlignment="1">
      <alignment horizontal="center" vertical="center"/>
    </xf>
    <xf numFmtId="3" fontId="4" fillId="0" borderId="10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28" fillId="0" borderId="0" xfId="3" applyFont="1" applyAlignment="1" applyProtection="1">
      <alignment vertical="center"/>
      <protection hidden="1"/>
    </xf>
    <xf numFmtId="0" fontId="28" fillId="0" borderId="0" xfId="3" applyFont="1" applyProtection="1">
      <protection hidden="1"/>
    </xf>
    <xf numFmtId="0" fontId="17" fillId="4" borderId="0" xfId="3" applyFont="1" applyFill="1" applyAlignment="1" applyProtection="1">
      <alignment horizontal="center"/>
      <protection hidden="1"/>
    </xf>
    <xf numFmtId="3" fontId="17" fillId="2" borderId="82" xfId="3" applyNumberFormat="1" applyFont="1" applyFill="1" applyBorder="1" applyProtection="1">
      <protection hidden="1"/>
    </xf>
    <xf numFmtId="0" fontId="22" fillId="4" borderId="0" xfId="3" applyFont="1" applyFill="1" applyProtection="1">
      <protection hidden="1"/>
    </xf>
    <xf numFmtId="3" fontId="28" fillId="4" borderId="0" xfId="3" applyNumberFormat="1" applyFont="1" applyFill="1" applyProtection="1">
      <protection hidden="1"/>
    </xf>
    <xf numFmtId="0" fontId="19" fillId="4" borderId="0" xfId="6" applyFont="1" applyFill="1"/>
    <xf numFmtId="0" fontId="30" fillId="4" borderId="0" xfId="6" applyFont="1" applyFill="1"/>
    <xf numFmtId="0" fontId="17" fillId="4" borderId="0" xfId="3" applyFont="1" applyFill="1" applyProtection="1">
      <protection hidden="1"/>
    </xf>
    <xf numFmtId="0" fontId="30" fillId="0" borderId="0" xfId="7" applyFont="1" applyAlignment="1">
      <alignment horizontal="right"/>
    </xf>
    <xf numFmtId="0" fontId="30" fillId="0" borderId="0" xfId="7" applyFont="1" applyProtection="1">
      <protection hidden="1"/>
    </xf>
    <xf numFmtId="0" fontId="21" fillId="0" borderId="0" xfId="3" applyFont="1" applyAlignment="1">
      <alignment horizontal="right"/>
    </xf>
    <xf numFmtId="0" fontId="40" fillId="0" borderId="0" xfId="3" applyFont="1" applyAlignment="1" applyProtection="1">
      <alignment horizontal="right"/>
      <protection hidden="1"/>
    </xf>
    <xf numFmtId="0" fontId="30" fillId="0" borderId="0" xfId="7" applyFont="1" applyAlignment="1" applyProtection="1">
      <alignment horizontal="center" vertical="center"/>
      <protection hidden="1"/>
    </xf>
    <xf numFmtId="0" fontId="30" fillId="0" borderId="0" xfId="7" applyFont="1" applyAlignment="1" applyProtection="1">
      <alignment vertical="center"/>
      <protection hidden="1"/>
    </xf>
    <xf numFmtId="0" fontId="17" fillId="4" borderId="55" xfId="7" applyFont="1" applyFill="1" applyBorder="1" applyAlignment="1" applyProtection="1">
      <alignment vertical="center"/>
      <protection hidden="1"/>
    </xf>
    <xf numFmtId="0" fontId="19" fillId="4" borderId="49" xfId="6" applyFont="1" applyFill="1" applyBorder="1" applyAlignment="1">
      <alignment vertical="center"/>
    </xf>
    <xf numFmtId="0" fontId="30" fillId="0" borderId="0" xfId="7" applyFont="1"/>
    <xf numFmtId="0" fontId="17" fillId="4" borderId="45" xfId="7" applyFont="1" applyFill="1" applyBorder="1" applyAlignment="1" applyProtection="1">
      <alignment vertical="center"/>
      <protection hidden="1"/>
    </xf>
    <xf numFmtId="0" fontId="19" fillId="4" borderId="70" xfId="6" applyFont="1" applyFill="1" applyBorder="1" applyAlignment="1">
      <alignment vertical="center"/>
    </xf>
    <xf numFmtId="0" fontId="22" fillId="4" borderId="45" xfId="7" applyFont="1" applyFill="1" applyBorder="1" applyAlignment="1" applyProtection="1">
      <alignment vertical="center"/>
      <protection hidden="1"/>
    </xf>
    <xf numFmtId="0" fontId="22" fillId="4" borderId="0" xfId="7" applyFont="1" applyFill="1" applyAlignment="1" applyProtection="1">
      <alignment vertical="center" wrapText="1"/>
      <protection hidden="1"/>
    </xf>
    <xf numFmtId="0" fontId="17" fillId="4" borderId="70" xfId="7" applyFont="1" applyFill="1" applyBorder="1" applyAlignment="1" applyProtection="1">
      <alignment vertical="center" wrapText="1"/>
      <protection hidden="1"/>
    </xf>
    <xf numFmtId="164" fontId="17" fillId="2" borderId="75" xfId="7" applyNumberFormat="1" applyFont="1" applyFill="1" applyBorder="1" applyAlignment="1" applyProtection="1">
      <alignment horizontal="right"/>
      <protection locked="0"/>
    </xf>
    <xf numFmtId="0" fontId="17" fillId="4" borderId="0" xfId="7" applyFont="1" applyFill="1" applyAlignment="1" applyProtection="1">
      <alignment vertical="center"/>
      <protection hidden="1"/>
    </xf>
    <xf numFmtId="0" fontId="22" fillId="4" borderId="0" xfId="7" applyFont="1" applyFill="1" applyProtection="1">
      <protection hidden="1"/>
    </xf>
    <xf numFmtId="0" fontId="17" fillId="4" borderId="70" xfId="7" applyFont="1" applyFill="1" applyBorder="1" applyProtection="1">
      <protection hidden="1"/>
    </xf>
    <xf numFmtId="0" fontId="22" fillId="4" borderId="66" xfId="7" applyFont="1" applyFill="1" applyBorder="1" applyProtection="1">
      <protection hidden="1"/>
    </xf>
    <xf numFmtId="0" fontId="17" fillId="4" borderId="50" xfId="7" applyFont="1" applyFill="1" applyBorder="1" applyProtection="1">
      <protection hidden="1"/>
    </xf>
    <xf numFmtId="3" fontId="30" fillId="0" borderId="0" xfId="7" applyNumberFormat="1" applyFont="1"/>
    <xf numFmtId="0" fontId="30" fillId="4" borderId="0" xfId="7" applyFont="1" applyFill="1" applyAlignment="1" applyProtection="1">
      <alignment horizontal="center"/>
      <protection hidden="1"/>
    </xf>
    <xf numFmtId="0" fontId="41" fillId="4" borderId="0" xfId="7" applyFont="1" applyFill="1" applyProtection="1">
      <protection hidden="1"/>
    </xf>
    <xf numFmtId="0" fontId="30" fillId="4" borderId="0" xfId="7" applyFont="1" applyFill="1" applyProtection="1">
      <protection hidden="1"/>
    </xf>
    <xf numFmtId="3" fontId="29" fillId="4" borderId="0" xfId="7" applyNumberFormat="1" applyFont="1" applyFill="1" applyProtection="1">
      <protection hidden="1"/>
    </xf>
    <xf numFmtId="3" fontId="41" fillId="4" borderId="0" xfId="7" applyNumberFormat="1" applyFont="1" applyFill="1" applyProtection="1">
      <protection hidden="1"/>
    </xf>
    <xf numFmtId="0" fontId="19" fillId="4" borderId="0" xfId="6" applyFont="1" applyFill="1" applyAlignment="1">
      <alignment vertical="center"/>
    </xf>
    <xf numFmtId="0" fontId="30" fillId="0" borderId="0" xfId="6" applyFont="1" applyAlignment="1">
      <alignment vertical="center"/>
    </xf>
    <xf numFmtId="0" fontId="30" fillId="2" borderId="0" xfId="7" applyFont="1" applyFill="1" applyAlignment="1" applyProtection="1">
      <alignment horizontal="center"/>
      <protection locked="0"/>
    </xf>
    <xf numFmtId="0" fontId="30" fillId="2" borderId="0" xfId="7" applyFont="1" applyFill="1" applyProtection="1">
      <protection locked="0"/>
    </xf>
    <xf numFmtId="4" fontId="4" fillId="0" borderId="16" xfId="0" applyNumberFormat="1" applyFont="1" applyBorder="1" applyAlignment="1">
      <alignment horizontal="center" vertical="center" wrapText="1"/>
    </xf>
    <xf numFmtId="0" fontId="4" fillId="0" borderId="33" xfId="11" applyFont="1" applyBorder="1" applyAlignment="1">
      <alignment horizontal="center" vertical="center" wrapText="1"/>
    </xf>
    <xf numFmtId="0" fontId="4" fillId="0" borderId="32" xfId="11" quotePrefix="1" applyFont="1" applyBorder="1" applyAlignment="1">
      <alignment horizontal="center" vertical="center" wrapText="1"/>
    </xf>
    <xf numFmtId="3" fontId="38" fillId="0" borderId="33" xfId="11" applyNumberFormat="1" applyFont="1" applyBorder="1" applyAlignment="1">
      <alignment vertical="center"/>
    </xf>
    <xf numFmtId="3" fontId="4" fillId="0" borderId="84" xfId="14" applyNumberFormat="1" applyFont="1" applyFill="1" applyBorder="1" applyAlignment="1">
      <alignment horizontal="right" vertical="center"/>
    </xf>
    <xf numFmtId="0" fontId="38" fillId="0" borderId="33" xfId="11" applyFont="1" applyBorder="1" applyAlignment="1">
      <alignment vertical="center"/>
    </xf>
    <xf numFmtId="3" fontId="38" fillId="0" borderId="84" xfId="11" applyNumberFormat="1" applyFont="1" applyBorder="1" applyAlignment="1">
      <alignment horizontal="right" vertical="center"/>
    </xf>
    <xf numFmtId="3" fontId="4" fillId="0" borderId="84" xfId="14" applyNumberFormat="1" applyFont="1" applyFill="1" applyBorder="1" applyAlignment="1">
      <alignment horizontal="right" vertical="center" wrapText="1"/>
    </xf>
    <xf numFmtId="3" fontId="4" fillId="0" borderId="84" xfId="11" applyNumberFormat="1" applyFont="1" applyBorder="1" applyAlignment="1">
      <alignment horizontal="right" vertical="center" wrapText="1"/>
    </xf>
    <xf numFmtId="0" fontId="4" fillId="0" borderId="34" xfId="11" quotePrefix="1" applyFont="1" applyBorder="1" applyAlignment="1">
      <alignment horizontal="center" vertical="center" wrapText="1"/>
    </xf>
    <xf numFmtId="0" fontId="4" fillId="0" borderId="85" xfId="11" quotePrefix="1" applyFont="1" applyBorder="1" applyAlignment="1">
      <alignment horizontal="center" vertical="center" wrapText="1"/>
    </xf>
    <xf numFmtId="0" fontId="4" fillId="0" borderId="35" xfId="11" applyFont="1" applyBorder="1" applyAlignment="1">
      <alignment horizontal="center" vertical="center" wrapText="1"/>
    </xf>
    <xf numFmtId="3" fontId="4" fillId="0" borderId="35" xfId="11" applyNumberFormat="1" applyFont="1" applyBorder="1" applyAlignment="1">
      <alignment horizontal="right" vertical="center" wrapText="1"/>
    </xf>
    <xf numFmtId="3" fontId="4" fillId="0" borderId="36" xfId="11" applyNumberFormat="1" applyFont="1" applyBorder="1" applyAlignment="1">
      <alignment horizontal="right" vertical="center" wrapText="1"/>
    </xf>
    <xf numFmtId="0" fontId="14" fillId="0" borderId="102" xfId="0" applyFont="1" applyBorder="1" applyAlignment="1">
      <alignment horizontal="center"/>
    </xf>
    <xf numFmtId="0" fontId="14" fillId="0" borderId="103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04" xfId="0" applyFont="1" applyBorder="1" applyAlignment="1">
      <alignment horizontal="center"/>
    </xf>
    <xf numFmtId="165" fontId="14" fillId="0" borderId="105" xfId="1" applyNumberFormat="1" applyFont="1" applyBorder="1" applyAlignment="1">
      <alignment horizontal="center" vertical="center"/>
    </xf>
    <xf numFmtId="4" fontId="37" fillId="0" borderId="0" xfId="1" applyNumberFormat="1" applyFont="1" applyFill="1" applyBorder="1" applyAlignment="1">
      <alignment horizontal="center" vertical="center"/>
    </xf>
    <xf numFmtId="4" fontId="37" fillId="0" borderId="0" xfId="0" applyNumberFormat="1" applyFont="1"/>
    <xf numFmtId="4" fontId="14" fillId="0" borderId="36" xfId="1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106" xfId="0" applyFont="1" applyBorder="1" applyAlignment="1">
      <alignment horizontal="center"/>
    </xf>
    <xf numFmtId="166" fontId="14" fillId="0" borderId="46" xfId="1" applyNumberFormat="1" applyFont="1" applyBorder="1" applyAlignment="1">
      <alignment horizontal="center" vertical="center"/>
    </xf>
    <xf numFmtId="166" fontId="14" fillId="0" borderId="48" xfId="1" applyNumberFormat="1" applyFont="1" applyBorder="1" applyAlignment="1">
      <alignment horizontal="center" vertical="center"/>
    </xf>
    <xf numFmtId="166" fontId="14" fillId="0" borderId="33" xfId="1" applyNumberFormat="1" applyFont="1" applyBorder="1" applyAlignment="1">
      <alignment horizontal="center" vertical="center"/>
    </xf>
    <xf numFmtId="166" fontId="14" fillId="0" borderId="88" xfId="1" applyNumberFormat="1" applyFont="1" applyBorder="1" applyAlignment="1">
      <alignment horizontal="center" vertical="center"/>
    </xf>
    <xf numFmtId="166" fontId="14" fillId="0" borderId="90" xfId="1" applyNumberFormat="1" applyFont="1" applyBorder="1" applyAlignment="1">
      <alignment horizontal="center" vertical="center"/>
    </xf>
    <xf numFmtId="166" fontId="14" fillId="0" borderId="91" xfId="1" applyNumberFormat="1" applyFont="1" applyBorder="1" applyAlignment="1">
      <alignment horizontal="center" vertical="center"/>
    </xf>
    <xf numFmtId="4" fontId="14" fillId="0" borderId="88" xfId="1" applyNumberFormat="1" applyFont="1" applyBorder="1" applyAlignment="1">
      <alignment horizontal="center" vertical="center"/>
    </xf>
    <xf numFmtId="4" fontId="14" fillId="0" borderId="90" xfId="1" applyNumberFormat="1" applyFont="1" applyBorder="1" applyAlignment="1">
      <alignment horizontal="center" vertical="center"/>
    </xf>
    <xf numFmtId="4" fontId="14" fillId="0" borderId="91" xfId="1" applyNumberFormat="1" applyFont="1" applyBorder="1" applyAlignment="1">
      <alignment horizontal="center" vertical="center"/>
    </xf>
    <xf numFmtId="4" fontId="7" fillId="0" borderId="0" xfId="0" applyNumberFormat="1" applyFont="1"/>
    <xf numFmtId="4" fontId="14" fillId="0" borderId="46" xfId="1" applyNumberFormat="1" applyFont="1" applyBorder="1" applyAlignment="1">
      <alignment horizontal="center" vertical="center"/>
    </xf>
    <xf numFmtId="4" fontId="14" fillId="0" borderId="48" xfId="1" applyNumberFormat="1" applyFont="1" applyBorder="1" applyAlignment="1">
      <alignment horizontal="center" vertical="center"/>
    </xf>
    <xf numFmtId="4" fontId="14" fillId="0" borderId="47" xfId="1" applyNumberFormat="1" applyFont="1" applyBorder="1" applyAlignment="1">
      <alignment horizontal="center" vertical="center"/>
    </xf>
    <xf numFmtId="166" fontId="14" fillId="0" borderId="46" xfId="1" applyNumberFormat="1" applyFont="1" applyBorder="1" applyAlignment="1">
      <alignment horizontal="center" vertical="center"/>
    </xf>
    <xf numFmtId="166" fontId="14" fillId="0" borderId="47" xfId="1" applyNumberFormat="1" applyFont="1" applyBorder="1" applyAlignment="1">
      <alignment horizontal="center" vertical="center"/>
    </xf>
    <xf numFmtId="166" fontId="14" fillId="0" borderId="48" xfId="1" applyNumberFormat="1" applyFont="1" applyBorder="1" applyAlignment="1">
      <alignment horizontal="center" vertical="center"/>
    </xf>
    <xf numFmtId="1" fontId="4" fillId="0" borderId="95" xfId="11" applyNumberFormat="1" applyFont="1" applyBorder="1" applyAlignment="1">
      <alignment horizontal="center" vertical="center" wrapText="1"/>
    </xf>
    <xf numFmtId="1" fontId="4" fillId="0" borderId="96" xfId="11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98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0" borderId="97" xfId="0" applyNumberFormat="1" applyFont="1" applyBorder="1" applyAlignment="1">
      <alignment horizontal="center" vertical="center" wrapText="1"/>
    </xf>
    <xf numFmtId="0" fontId="4" fillId="0" borderId="28" xfId="11" applyFont="1" applyBorder="1" applyAlignment="1">
      <alignment horizontal="center" vertical="center" wrapText="1"/>
    </xf>
    <xf numFmtId="0" fontId="4" fillId="0" borderId="30" xfId="11" applyFont="1" applyBorder="1" applyAlignment="1">
      <alignment horizontal="center" vertical="center" wrapText="1"/>
    </xf>
    <xf numFmtId="0" fontId="4" fillId="0" borderId="29" xfId="11" applyFont="1" applyBorder="1" applyAlignment="1">
      <alignment horizontal="center" vertical="center"/>
    </xf>
    <xf numFmtId="0" fontId="4" fillId="0" borderId="31" xfId="11" applyFont="1" applyBorder="1" applyAlignment="1">
      <alignment horizontal="center" vertical="center"/>
    </xf>
    <xf numFmtId="0" fontId="4" fillId="0" borderId="29" xfId="11" applyFont="1" applyBorder="1" applyAlignment="1">
      <alignment horizontal="center" vertical="center" wrapText="1"/>
    </xf>
    <xf numFmtId="0" fontId="4" fillId="0" borderId="31" xfId="11" applyFont="1" applyBorder="1" applyAlignment="1">
      <alignment horizontal="center" vertical="center" wrapText="1"/>
    </xf>
    <xf numFmtId="1" fontId="4" fillId="0" borderId="29" xfId="11" applyNumberFormat="1" applyFont="1" applyBorder="1" applyAlignment="1">
      <alignment horizontal="center" vertical="center" wrapText="1"/>
    </xf>
    <xf numFmtId="1" fontId="4" fillId="0" borderId="31" xfId="11" applyNumberFormat="1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166" fontId="14" fillId="0" borderId="88" xfId="1" applyNumberFormat="1" applyFont="1" applyBorder="1" applyAlignment="1">
      <alignment horizontal="center" vertical="center"/>
    </xf>
    <xf numFmtId="166" fontId="14" fillId="0" borderId="89" xfId="1" applyNumberFormat="1" applyFont="1" applyBorder="1" applyAlignment="1">
      <alignment horizontal="center" vertical="center"/>
    </xf>
    <xf numFmtId="166" fontId="14" fillId="0" borderId="90" xfId="1" applyNumberFormat="1" applyFont="1" applyBorder="1" applyAlignment="1">
      <alignment horizontal="center" vertical="center"/>
    </xf>
    <xf numFmtId="4" fontId="14" fillId="0" borderId="88" xfId="1" applyNumberFormat="1" applyFont="1" applyBorder="1" applyAlignment="1">
      <alignment horizontal="center" vertical="center"/>
    </xf>
    <xf numFmtId="4" fontId="14" fillId="0" borderId="89" xfId="1" applyNumberFormat="1" applyFont="1" applyBorder="1" applyAlignment="1">
      <alignment horizontal="center" vertical="center"/>
    </xf>
    <xf numFmtId="4" fontId="14" fillId="0" borderId="90" xfId="1" applyNumberFormat="1" applyFont="1" applyBorder="1" applyAlignment="1">
      <alignment horizontal="center" vertical="center"/>
    </xf>
    <xf numFmtId="0" fontId="22" fillId="2" borderId="55" xfId="3" applyFont="1" applyFill="1" applyBorder="1" applyAlignment="1" applyProtection="1">
      <alignment vertical="center"/>
      <protection hidden="1"/>
    </xf>
    <xf numFmtId="0" fontId="17" fillId="0" borderId="56" xfId="6" applyFont="1" applyBorder="1" applyAlignment="1">
      <alignment vertical="center"/>
    </xf>
    <xf numFmtId="0" fontId="17" fillId="0" borderId="49" xfId="6" applyFont="1" applyBorder="1" applyAlignment="1">
      <alignment vertical="center"/>
    </xf>
    <xf numFmtId="0" fontId="17" fillId="2" borderId="45" xfId="3" applyFont="1" applyFill="1" applyBorder="1" applyAlignment="1" applyProtection="1">
      <alignment vertical="center"/>
      <protection hidden="1"/>
    </xf>
    <xf numFmtId="0" fontId="17" fillId="0" borderId="0" xfId="6" applyFont="1" applyAlignment="1">
      <alignment vertical="center"/>
    </xf>
    <xf numFmtId="0" fontId="17" fillId="0" borderId="70" xfId="6" applyFont="1" applyBorder="1" applyAlignment="1">
      <alignment vertical="center"/>
    </xf>
    <xf numFmtId="0" fontId="16" fillId="2" borderId="0" xfId="3" quotePrefix="1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6" fillId="2" borderId="0" xfId="3" applyFont="1" applyFill="1" applyAlignment="1" applyProtection="1">
      <alignment horizontal="center"/>
      <protection hidden="1"/>
    </xf>
    <xf numFmtId="0" fontId="18" fillId="2" borderId="0" xfId="3" applyFont="1" applyFill="1" applyAlignment="1" applyProtection="1">
      <alignment horizontal="center"/>
      <protection hidden="1"/>
    </xf>
    <xf numFmtId="0" fontId="20" fillId="2" borderId="0" xfId="3" applyFont="1" applyFill="1" applyAlignment="1" applyProtection="1">
      <alignment horizontal="center"/>
      <protection hidden="1"/>
    </xf>
    <xf numFmtId="0" fontId="22" fillId="2" borderId="55" xfId="3" applyFont="1" applyFill="1" applyBorder="1" applyAlignment="1" applyProtection="1">
      <alignment horizontal="center" vertical="center" wrapText="1"/>
      <protection hidden="1"/>
    </xf>
    <xf numFmtId="0" fontId="19" fillId="0" borderId="56" xfId="6" applyFont="1" applyBorder="1" applyAlignment="1">
      <alignment horizontal="center" vertical="center"/>
    </xf>
    <xf numFmtId="0" fontId="19" fillId="0" borderId="49" xfId="6" applyFont="1" applyBorder="1" applyAlignment="1">
      <alignment horizontal="center" vertical="center"/>
    </xf>
    <xf numFmtId="0" fontId="19" fillId="0" borderId="60" xfId="6" applyFont="1" applyBorder="1" applyAlignment="1">
      <alignment horizontal="center" vertical="center"/>
    </xf>
    <xf numFmtId="0" fontId="19" fillId="0" borderId="61" xfId="6" applyFont="1" applyBorder="1" applyAlignment="1">
      <alignment horizontal="center" vertical="center"/>
    </xf>
    <xf numFmtId="0" fontId="19" fillId="0" borderId="62" xfId="6" applyFont="1" applyBorder="1" applyAlignment="1">
      <alignment horizontal="center" vertical="center"/>
    </xf>
    <xf numFmtId="14" fontId="22" fillId="2" borderId="57" xfId="3" applyNumberFormat="1" applyFont="1" applyFill="1" applyBorder="1" applyAlignment="1" applyProtection="1">
      <alignment horizontal="center" vertical="center" wrapText="1"/>
      <protection hidden="1"/>
    </xf>
    <xf numFmtId="0" fontId="19" fillId="0" borderId="11" xfId="6" applyFont="1" applyBorder="1" applyAlignment="1">
      <alignment horizontal="center" vertical="center"/>
    </xf>
    <xf numFmtId="0" fontId="17" fillId="2" borderId="45" xfId="3" applyFont="1" applyFill="1" applyBorder="1" applyProtection="1">
      <protection hidden="1"/>
    </xf>
    <xf numFmtId="0" fontId="17" fillId="0" borderId="0" xfId="6" applyFont="1"/>
    <xf numFmtId="0" fontId="17" fillId="0" borderId="70" xfId="6" applyFont="1" applyBorder="1"/>
    <xf numFmtId="0" fontId="22" fillId="2" borderId="45" xfId="3" applyFont="1" applyFill="1" applyBorder="1" applyAlignment="1" applyProtection="1">
      <alignment vertical="center"/>
      <protection hidden="1"/>
    </xf>
    <xf numFmtId="0" fontId="17" fillId="2" borderId="64" xfId="3" applyFont="1" applyFill="1" applyBorder="1" applyAlignment="1" applyProtection="1">
      <alignment horizontal="center" vertical="center"/>
      <protection hidden="1"/>
    </xf>
    <xf numFmtId="0" fontId="17" fillId="2" borderId="45" xfId="3" applyFont="1" applyFill="1" applyBorder="1" applyAlignment="1" applyProtection="1">
      <alignment horizontal="left" vertical="center" wrapText="1"/>
      <protection hidden="1"/>
    </xf>
    <xf numFmtId="0" fontId="17" fillId="2" borderId="0" xfId="3" applyFont="1" applyFill="1" applyAlignment="1" applyProtection="1">
      <alignment horizontal="left" vertical="center" wrapText="1"/>
      <protection hidden="1"/>
    </xf>
    <xf numFmtId="0" fontId="17" fillId="2" borderId="70" xfId="3" applyFont="1" applyFill="1" applyBorder="1" applyAlignment="1" applyProtection="1">
      <alignment horizontal="left" vertical="center" wrapText="1"/>
      <protection hidden="1"/>
    </xf>
    <xf numFmtId="14" fontId="17" fillId="2" borderId="0" xfId="3" applyNumberFormat="1" applyFont="1" applyFill="1" applyAlignment="1" applyProtection="1">
      <alignment horizontal="center"/>
      <protection hidden="1"/>
    </xf>
    <xf numFmtId="0" fontId="17" fillId="4" borderId="0" xfId="3" applyFont="1" applyFill="1" applyAlignment="1" applyProtection="1">
      <alignment horizontal="center"/>
      <protection hidden="1"/>
    </xf>
    <xf numFmtId="0" fontId="22" fillId="2" borderId="54" xfId="3" applyFont="1" applyFill="1" applyBorder="1" applyAlignment="1" applyProtection="1">
      <alignment horizontal="center" vertical="center" wrapText="1"/>
      <protection hidden="1"/>
    </xf>
    <xf numFmtId="0" fontId="19" fillId="0" borderId="59" xfId="6" applyFont="1" applyBorder="1" applyAlignment="1">
      <alignment horizontal="center" vertical="center"/>
    </xf>
    <xf numFmtId="0" fontId="19" fillId="0" borderId="56" xfId="6" applyFont="1" applyBorder="1" applyAlignment="1">
      <alignment vertical="center"/>
    </xf>
    <xf numFmtId="0" fontId="19" fillId="0" borderId="49" xfId="6" applyFont="1" applyBorder="1" applyAlignment="1">
      <alignment vertical="center"/>
    </xf>
    <xf numFmtId="0" fontId="19" fillId="0" borderId="60" xfId="6" applyFont="1" applyBorder="1" applyAlignment="1">
      <alignment vertical="center"/>
    </xf>
    <xf numFmtId="0" fontId="19" fillId="0" borderId="61" xfId="6" applyFont="1" applyBorder="1" applyAlignment="1">
      <alignment vertical="center"/>
    </xf>
    <xf numFmtId="0" fontId="19" fillId="0" borderId="62" xfId="6" applyFont="1" applyBorder="1" applyAlignment="1">
      <alignment vertical="center"/>
    </xf>
    <xf numFmtId="0" fontId="22" fillId="2" borderId="58" xfId="3" applyFont="1" applyFill="1" applyBorder="1" applyAlignment="1" applyProtection="1">
      <alignment horizontal="center" vertical="center" wrapText="1"/>
      <protection hidden="1"/>
    </xf>
    <xf numFmtId="0" fontId="19" fillId="0" borderId="63" xfId="6" applyFont="1" applyBorder="1" applyAlignment="1">
      <alignment horizontal="center" vertical="center"/>
    </xf>
    <xf numFmtId="0" fontId="17" fillId="2" borderId="65" xfId="3" applyFont="1" applyFill="1" applyBorder="1" applyAlignment="1" applyProtection="1">
      <alignment vertical="center"/>
      <protection hidden="1"/>
    </xf>
    <xf numFmtId="0" fontId="17" fillId="0" borderId="66" xfId="6" applyFont="1" applyBorder="1" applyAlignment="1">
      <alignment vertical="center"/>
    </xf>
    <xf numFmtId="0" fontId="17" fillId="0" borderId="50" xfId="6" applyFont="1" applyBorder="1" applyAlignment="1">
      <alignment vertical="center"/>
    </xf>
    <xf numFmtId="3" fontId="19" fillId="2" borderId="56" xfId="3" applyNumberFormat="1" applyFont="1" applyFill="1" applyBorder="1" applyAlignment="1">
      <alignment horizontal="center" vertical="center" wrapText="1"/>
    </xf>
    <xf numFmtId="0" fontId="19" fillId="0" borderId="0" xfId="6" applyFont="1" applyAlignment="1">
      <alignment horizontal="center" vertical="center"/>
    </xf>
    <xf numFmtId="0" fontId="19" fillId="2" borderId="0" xfId="3" applyFont="1" applyFill="1" applyAlignment="1" applyProtection="1">
      <alignment horizontal="center"/>
      <protection hidden="1"/>
    </xf>
    <xf numFmtId="0" fontId="19" fillId="0" borderId="0" xfId="6" applyFont="1"/>
    <xf numFmtId="0" fontId="17" fillId="2" borderId="45" xfId="3" applyFont="1" applyFill="1" applyBorder="1" applyAlignment="1" applyProtection="1">
      <alignment vertical="center" wrapText="1"/>
      <protection hidden="1"/>
    </xf>
    <xf numFmtId="0" fontId="17" fillId="0" borderId="45" xfId="6" applyFont="1" applyBorder="1" applyAlignment="1">
      <alignment vertical="center"/>
    </xf>
    <xf numFmtId="0" fontId="22" fillId="2" borderId="45" xfId="3" applyFont="1" applyFill="1" applyBorder="1" applyAlignment="1" applyProtection="1">
      <alignment vertical="center" wrapText="1"/>
      <protection hidden="1"/>
    </xf>
    <xf numFmtId="0" fontId="17" fillId="0" borderId="65" xfId="6" applyFont="1" applyBorder="1" applyAlignment="1">
      <alignment vertical="center"/>
    </xf>
    <xf numFmtId="0" fontId="19" fillId="4" borderId="56" xfId="3" applyFont="1" applyFill="1" applyBorder="1" applyAlignment="1" applyProtection="1">
      <alignment horizontal="center"/>
      <protection hidden="1"/>
    </xf>
    <xf numFmtId="0" fontId="19" fillId="4" borderId="56" xfId="6" applyFont="1" applyFill="1" applyBorder="1"/>
    <xf numFmtId="3" fontId="19" fillId="4" borderId="56" xfId="3" applyNumberFormat="1" applyFont="1" applyFill="1" applyBorder="1" applyAlignment="1" applyProtection="1">
      <alignment horizontal="center" wrapText="1"/>
      <protection hidden="1"/>
    </xf>
    <xf numFmtId="0" fontId="19" fillId="4" borderId="56" xfId="6" applyFont="1" applyFill="1" applyBorder="1" applyAlignment="1">
      <alignment horizontal="center"/>
    </xf>
    <xf numFmtId="0" fontId="39" fillId="2" borderId="0" xfId="3" applyFont="1" applyFill="1" applyAlignment="1" applyProtection="1">
      <alignment horizontal="center"/>
      <protection hidden="1"/>
    </xf>
    <xf numFmtId="0" fontId="19" fillId="4" borderId="0" xfId="6" applyFont="1" applyFill="1" applyAlignment="1">
      <alignment horizontal="center" vertical="center" wrapText="1"/>
    </xf>
    <xf numFmtId="0" fontId="30" fillId="0" borderId="0" xfId="6" applyFont="1" applyAlignment="1">
      <alignment horizontal="center" vertical="center"/>
    </xf>
    <xf numFmtId="0" fontId="22" fillId="2" borderId="54" xfId="7" applyFont="1" applyFill="1" applyBorder="1" applyAlignment="1" applyProtection="1">
      <alignment horizontal="center" vertical="center" wrapText="1"/>
      <protection hidden="1"/>
    </xf>
    <xf numFmtId="0" fontId="22" fillId="2" borderId="59" xfId="7" applyFont="1" applyFill="1" applyBorder="1" applyAlignment="1" applyProtection="1">
      <alignment horizontal="center" vertical="center" wrapText="1"/>
      <protection hidden="1"/>
    </xf>
    <xf numFmtId="0" fontId="22" fillId="2" borderId="55" xfId="7" applyFont="1" applyFill="1" applyBorder="1" applyAlignment="1" applyProtection="1">
      <alignment horizontal="center" vertical="center"/>
      <protection hidden="1"/>
    </xf>
    <xf numFmtId="0" fontId="22" fillId="2" borderId="49" xfId="7" applyFont="1" applyFill="1" applyBorder="1" applyAlignment="1" applyProtection="1">
      <alignment horizontal="center" vertical="center"/>
      <protection hidden="1"/>
    </xf>
    <xf numFmtId="0" fontId="22" fillId="2" borderId="60" xfId="7" applyFont="1" applyFill="1" applyBorder="1" applyAlignment="1" applyProtection="1">
      <alignment horizontal="center" vertical="center"/>
      <protection hidden="1"/>
    </xf>
    <xf numFmtId="0" fontId="22" fillId="2" borderId="62" xfId="7" applyFont="1" applyFill="1" applyBorder="1" applyAlignment="1" applyProtection="1">
      <alignment horizontal="center" vertical="center"/>
      <protection hidden="1"/>
    </xf>
    <xf numFmtId="0" fontId="22" fillId="2" borderId="57" xfId="7" applyFont="1" applyFill="1" applyBorder="1" applyAlignment="1" applyProtection="1">
      <alignment horizontal="center" vertical="center" wrapText="1"/>
      <protection hidden="1"/>
    </xf>
    <xf numFmtId="0" fontId="22" fillId="2" borderId="11" xfId="7" applyFont="1" applyFill="1" applyBorder="1" applyAlignment="1" applyProtection="1">
      <alignment horizontal="center" vertical="center" wrapText="1"/>
      <protection hidden="1"/>
    </xf>
    <xf numFmtId="0" fontId="22" fillId="2" borderId="58" xfId="7" applyFont="1" applyFill="1" applyBorder="1" applyAlignment="1" applyProtection="1">
      <alignment horizontal="center" vertical="center" wrapText="1"/>
      <protection hidden="1"/>
    </xf>
    <xf numFmtId="0" fontId="22" fillId="2" borderId="63" xfId="7" applyFont="1" applyFill="1" applyBorder="1" applyAlignment="1" applyProtection="1">
      <alignment horizontal="center" vertical="center" wrapText="1"/>
      <protection hidden="1"/>
    </xf>
    <xf numFmtId="0" fontId="22" fillId="4" borderId="45" xfId="7" applyFont="1" applyFill="1" applyBorder="1" applyAlignment="1" applyProtection="1">
      <alignment horizontal="left" vertical="center" wrapText="1"/>
      <protection hidden="1"/>
    </xf>
    <xf numFmtId="0" fontId="22" fillId="4" borderId="70" xfId="7" applyFont="1" applyFill="1" applyBorder="1" applyAlignment="1" applyProtection="1">
      <alignment horizontal="left" vertical="center" wrapText="1"/>
      <protection hidden="1"/>
    </xf>
  </cellXfs>
  <cellStyles count="15">
    <cellStyle name="Ezres" xfId="1" builtinId="3"/>
    <cellStyle name="Ezres 2" xfId="14" xr:uid="{00000000-0005-0000-0000-000001000000}"/>
    <cellStyle name="Normál" xfId="0" builtinId="0"/>
    <cellStyle name="Normál 16" xfId="13" xr:uid="{00000000-0005-0000-0000-000003000000}"/>
    <cellStyle name="Normál 2" xfId="11" xr:uid="{00000000-0005-0000-0000-000004000000}"/>
    <cellStyle name="Normál 2 2 2" xfId="2" xr:uid="{00000000-0005-0000-0000-000005000000}"/>
    <cellStyle name="Normál 2 2 2 2" xfId="6" xr:uid="{00000000-0005-0000-0000-000006000000}"/>
    <cellStyle name="Normál 2 2 2 2 2" xfId="5" xr:uid="{00000000-0005-0000-0000-000007000000}"/>
    <cellStyle name="Normál 2 2 2 2 3" xfId="12" xr:uid="{00000000-0005-0000-0000-000008000000}"/>
    <cellStyle name="Normál 5 2" xfId="4" xr:uid="{00000000-0005-0000-0000-000009000000}"/>
    <cellStyle name="Normál 7" xfId="8" xr:uid="{00000000-0005-0000-0000-00000A000000}"/>
    <cellStyle name="Normál_EREDM" xfId="7" xr:uid="{00000000-0005-0000-0000-00000B000000}"/>
    <cellStyle name="Normál_MERF_950" xfId="3" xr:uid="{00000000-0005-0000-0000-00000C000000}"/>
    <cellStyle name="Százalék" xfId="10" builtinId="5"/>
    <cellStyle name="Százalék 2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72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2" name="Szöveg 2">
          <a:extLst>
            <a:ext uri="{FF2B5EF4-FFF2-40B4-BE49-F238E27FC236}">
              <a16:creationId xmlns:a16="http://schemas.microsoft.com/office/drawing/2014/main" id="{D02E6696-CA64-4751-9D85-D676BF772368}"/>
            </a:ext>
          </a:extLst>
        </xdr:cNvPr>
        <xdr:cNvSpPr txBox="1">
          <a:spLocks noChangeArrowheads="1"/>
        </xdr:cNvSpPr>
      </xdr:nvSpPr>
      <xdr:spPr bwMode="auto">
        <a:xfrm>
          <a:off x="48768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3" name="Szöveg 2">
          <a:extLst>
            <a:ext uri="{FF2B5EF4-FFF2-40B4-BE49-F238E27FC236}">
              <a16:creationId xmlns:a16="http://schemas.microsoft.com/office/drawing/2014/main" id="{E6CC9D25-CB64-4DCD-AA41-FB89838E3C06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142875</xdr:colOff>
      <xdr:row>2</xdr:row>
      <xdr:rowOff>123825</xdr:rowOff>
    </xdr:to>
    <xdr:pic>
      <xdr:nvPicPr>
        <xdr:cNvPr id="4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AAD1F48D-7974-4BA6-BF0B-45789A01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5" name="Szöveg 2">
          <a:extLst>
            <a:ext uri="{FF2B5EF4-FFF2-40B4-BE49-F238E27FC236}">
              <a16:creationId xmlns:a16="http://schemas.microsoft.com/office/drawing/2014/main" id="{6AEE75DA-6296-438B-A317-480268B67F40}"/>
            </a:ext>
          </a:extLst>
        </xdr:cNvPr>
        <xdr:cNvSpPr txBox="1">
          <a:spLocks noChangeArrowheads="1"/>
        </xdr:cNvSpPr>
      </xdr:nvSpPr>
      <xdr:spPr bwMode="auto">
        <a:xfrm>
          <a:off x="39624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6" name="Szöveg 2">
          <a:extLst>
            <a:ext uri="{FF2B5EF4-FFF2-40B4-BE49-F238E27FC236}">
              <a16:creationId xmlns:a16="http://schemas.microsoft.com/office/drawing/2014/main" id="{2EEC5A7C-2CD9-4D01-9011-0FB7A4648631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7" name="Szöveg 2">
          <a:extLst>
            <a:ext uri="{FF2B5EF4-FFF2-40B4-BE49-F238E27FC236}">
              <a16:creationId xmlns:a16="http://schemas.microsoft.com/office/drawing/2014/main" id="{E1274487-553B-48AA-ACDB-0299338A2D05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74</xdr:row>
      <xdr:rowOff>95250</xdr:rowOff>
    </xdr:from>
    <xdr:to>
      <xdr:col>4</xdr:col>
      <xdr:colOff>142875</xdr:colOff>
      <xdr:row>77</xdr:row>
      <xdr:rowOff>19050</xdr:rowOff>
    </xdr:to>
    <xdr:pic>
      <xdr:nvPicPr>
        <xdr:cNvPr id="8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7B017958-7F94-403E-A607-AF410288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2324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142875</xdr:colOff>
      <xdr:row>2</xdr:row>
      <xdr:rowOff>123825</xdr:rowOff>
    </xdr:to>
    <xdr:pic>
      <xdr:nvPicPr>
        <xdr:cNvPr id="9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09F55876-6F92-49C6-9F0A-4A9669EF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0" name="Szöveg 2">
          <a:extLst>
            <a:ext uri="{FF2B5EF4-FFF2-40B4-BE49-F238E27FC236}">
              <a16:creationId xmlns:a16="http://schemas.microsoft.com/office/drawing/2014/main" id="{26DF59D9-4F68-49EF-A7CE-23D5BFEFBD1C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2</xdr:row>
      <xdr:rowOff>114300</xdr:rowOff>
    </xdr:to>
    <xdr:pic>
      <xdr:nvPicPr>
        <xdr:cNvPr id="2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37B19F06-7D3B-43F7-86F4-533E9687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Megoszt&#225;s\Megoszt&#225;s%202022\G&#246;ngy&#246;lt\Megoszt&#225;s%202022.%2001-12.xlsx" TargetMode="External"/><Relationship Id="rId1" Type="http://schemas.openxmlformats.org/officeDocument/2006/relationships/externalLinkPath" Target="file:///K:\Megoszt&#225;s\Megoszt&#225;s%202022\G&#246;ngy&#246;lt\Megoszt&#225;s%202022.%200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SZ&#193;MOL&#211;\Besz&#225;mol&#243;%202022\TERMOSTAR\Besz&#225;mol&#243;%202022\&#220;zleti%20jelent&#233;s\&#220;.jel.t&#225;bl&#225;i%202022(param&#233;tereze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őfelhasználás"/>
      <sheetName val="Széchenyi_számviteli szétv"/>
      <sheetName val="Árpád_számviteli szétv"/>
      <sheetName val="Összesen_számviteli szétv"/>
      <sheetName val="Munka1"/>
    </sheetNames>
    <sheetDataSet>
      <sheetData sheetId="0">
        <row r="31">
          <cell r="I31">
            <v>61760.508999999991</v>
          </cell>
        </row>
      </sheetData>
      <sheetData sheetId="1">
        <row r="25">
          <cell r="I25">
            <v>182427550</v>
          </cell>
        </row>
      </sheetData>
      <sheetData sheetId="2">
        <row r="25">
          <cell r="I25">
            <v>53953142</v>
          </cell>
        </row>
      </sheetData>
      <sheetData sheetId="3">
        <row r="27">
          <cell r="G27">
            <v>82945591</v>
          </cell>
        </row>
        <row r="33">
          <cell r="M33">
            <v>175152981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érleg 2022. év"/>
      <sheetName val="Eredmény kimutatás 2022. év"/>
      <sheetName val="ÜT_2022.év"/>
      <sheetName val="Költségek megoszlása 2022."/>
      <sheetName val="Fejl-ek,beru-k finansz. 2021."/>
      <sheetName val="Beruházás 2022. "/>
      <sheetName val="Beruh.eszk.csop.2022."/>
      <sheetName val="Karbantartás 2022."/>
      <sheetName val="InfoCenter XL Cache"/>
      <sheetName val="392 -2021"/>
      <sheetName val="392 - 2022"/>
      <sheetName val="482 - 2022"/>
      <sheetName val="481- 2022"/>
      <sheetName val="481- 2021"/>
    </sheetNames>
    <sheetDataSet>
      <sheetData sheetId="0"/>
      <sheetData sheetId="1">
        <row r="33">
          <cell r="D33">
            <v>648611</v>
          </cell>
          <cell r="F33">
            <v>784213</v>
          </cell>
        </row>
        <row r="34">
          <cell r="D34">
            <v>48920</v>
          </cell>
          <cell r="F34">
            <v>52986</v>
          </cell>
        </row>
        <row r="35">
          <cell r="D35">
            <v>115420</v>
          </cell>
          <cell r="F35">
            <v>115685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50"/>
  <sheetViews>
    <sheetView zoomScaleNormal="100" zoomScaleSheetLayoutView="70" workbookViewId="0">
      <selection activeCell="D136" sqref="D136"/>
    </sheetView>
  </sheetViews>
  <sheetFormatPr defaultRowHeight="12.75" x14ac:dyDescent="0.2"/>
  <cols>
    <col min="1" max="1" width="18.5703125" style="22" customWidth="1"/>
    <col min="2" max="2" width="52.140625" style="2" customWidth="1"/>
    <col min="3" max="3" width="32" style="2" customWidth="1"/>
    <col min="4" max="4" width="16.7109375" style="3" customWidth="1"/>
    <col min="5" max="5" width="16.7109375" style="105" customWidth="1"/>
    <col min="6" max="6" width="14.28515625" style="2" bestFit="1" customWidth="1"/>
    <col min="7" max="232" width="9.140625" style="2"/>
    <col min="233" max="233" width="18.5703125" style="2" customWidth="1"/>
    <col min="234" max="234" width="49.140625" style="2" customWidth="1"/>
    <col min="235" max="235" width="32" style="2" customWidth="1"/>
    <col min="236" max="236" width="18.85546875" style="2" customWidth="1"/>
    <col min="237" max="239" width="13.28515625" style="2" customWidth="1"/>
    <col min="240" max="240" width="16.85546875" style="2" bestFit="1" customWidth="1"/>
    <col min="241" max="241" width="10.7109375" style="2" customWidth="1"/>
    <col min="242" max="242" width="17.5703125" style="2" customWidth="1"/>
    <col min="243" max="243" width="12.42578125" style="2" customWidth="1"/>
    <col min="244" max="488" width="9.140625" style="2"/>
    <col min="489" max="489" width="18.5703125" style="2" customWidth="1"/>
    <col min="490" max="490" width="49.140625" style="2" customWidth="1"/>
    <col min="491" max="491" width="32" style="2" customWidth="1"/>
    <col min="492" max="492" width="18.85546875" style="2" customWidth="1"/>
    <col min="493" max="495" width="13.28515625" style="2" customWidth="1"/>
    <col min="496" max="496" width="16.85546875" style="2" bestFit="1" customWidth="1"/>
    <col min="497" max="497" width="10.7109375" style="2" customWidth="1"/>
    <col min="498" max="498" width="17.5703125" style="2" customWidth="1"/>
    <col min="499" max="499" width="12.42578125" style="2" customWidth="1"/>
    <col min="500" max="744" width="9.140625" style="2"/>
    <col min="745" max="745" width="18.5703125" style="2" customWidth="1"/>
    <col min="746" max="746" width="49.140625" style="2" customWidth="1"/>
    <col min="747" max="747" width="32" style="2" customWidth="1"/>
    <col min="748" max="748" width="18.85546875" style="2" customWidth="1"/>
    <col min="749" max="751" width="13.28515625" style="2" customWidth="1"/>
    <col min="752" max="752" width="16.85546875" style="2" bestFit="1" customWidth="1"/>
    <col min="753" max="753" width="10.7109375" style="2" customWidth="1"/>
    <col min="754" max="754" width="17.5703125" style="2" customWidth="1"/>
    <col min="755" max="755" width="12.42578125" style="2" customWidth="1"/>
    <col min="756" max="1000" width="9.140625" style="2"/>
    <col min="1001" max="1001" width="18.5703125" style="2" customWidth="1"/>
    <col min="1002" max="1002" width="49.140625" style="2" customWidth="1"/>
    <col min="1003" max="1003" width="32" style="2" customWidth="1"/>
    <col min="1004" max="1004" width="18.85546875" style="2" customWidth="1"/>
    <col min="1005" max="1007" width="13.28515625" style="2" customWidth="1"/>
    <col min="1008" max="1008" width="16.85546875" style="2" bestFit="1" customWidth="1"/>
    <col min="1009" max="1009" width="10.7109375" style="2" customWidth="1"/>
    <col min="1010" max="1010" width="17.5703125" style="2" customWidth="1"/>
    <col min="1011" max="1011" width="12.42578125" style="2" customWidth="1"/>
    <col min="1012" max="1256" width="9.140625" style="2"/>
    <col min="1257" max="1257" width="18.5703125" style="2" customWidth="1"/>
    <col min="1258" max="1258" width="49.140625" style="2" customWidth="1"/>
    <col min="1259" max="1259" width="32" style="2" customWidth="1"/>
    <col min="1260" max="1260" width="18.85546875" style="2" customWidth="1"/>
    <col min="1261" max="1263" width="13.28515625" style="2" customWidth="1"/>
    <col min="1264" max="1264" width="16.85546875" style="2" bestFit="1" customWidth="1"/>
    <col min="1265" max="1265" width="10.7109375" style="2" customWidth="1"/>
    <col min="1266" max="1266" width="17.5703125" style="2" customWidth="1"/>
    <col min="1267" max="1267" width="12.42578125" style="2" customWidth="1"/>
    <col min="1268" max="1512" width="9.140625" style="2"/>
    <col min="1513" max="1513" width="18.5703125" style="2" customWidth="1"/>
    <col min="1514" max="1514" width="49.140625" style="2" customWidth="1"/>
    <col min="1515" max="1515" width="32" style="2" customWidth="1"/>
    <col min="1516" max="1516" width="18.85546875" style="2" customWidth="1"/>
    <col min="1517" max="1519" width="13.28515625" style="2" customWidth="1"/>
    <col min="1520" max="1520" width="16.85546875" style="2" bestFit="1" customWidth="1"/>
    <col min="1521" max="1521" width="10.7109375" style="2" customWidth="1"/>
    <col min="1522" max="1522" width="17.5703125" style="2" customWidth="1"/>
    <col min="1523" max="1523" width="12.42578125" style="2" customWidth="1"/>
    <col min="1524" max="1768" width="9.140625" style="2"/>
    <col min="1769" max="1769" width="18.5703125" style="2" customWidth="1"/>
    <col min="1770" max="1770" width="49.140625" style="2" customWidth="1"/>
    <col min="1771" max="1771" width="32" style="2" customWidth="1"/>
    <col min="1772" max="1772" width="18.85546875" style="2" customWidth="1"/>
    <col min="1773" max="1775" width="13.28515625" style="2" customWidth="1"/>
    <col min="1776" max="1776" width="16.85546875" style="2" bestFit="1" customWidth="1"/>
    <col min="1777" max="1777" width="10.7109375" style="2" customWidth="1"/>
    <col min="1778" max="1778" width="17.5703125" style="2" customWidth="1"/>
    <col min="1779" max="1779" width="12.42578125" style="2" customWidth="1"/>
    <col min="1780" max="2024" width="9.140625" style="2"/>
    <col min="2025" max="2025" width="18.5703125" style="2" customWidth="1"/>
    <col min="2026" max="2026" width="49.140625" style="2" customWidth="1"/>
    <col min="2027" max="2027" width="32" style="2" customWidth="1"/>
    <col min="2028" max="2028" width="18.85546875" style="2" customWidth="1"/>
    <col min="2029" max="2031" width="13.28515625" style="2" customWidth="1"/>
    <col min="2032" max="2032" width="16.85546875" style="2" bestFit="1" customWidth="1"/>
    <col min="2033" max="2033" width="10.7109375" style="2" customWidth="1"/>
    <col min="2034" max="2034" width="17.5703125" style="2" customWidth="1"/>
    <col min="2035" max="2035" width="12.42578125" style="2" customWidth="1"/>
    <col min="2036" max="2280" width="9.140625" style="2"/>
    <col min="2281" max="2281" width="18.5703125" style="2" customWidth="1"/>
    <col min="2282" max="2282" width="49.140625" style="2" customWidth="1"/>
    <col min="2283" max="2283" width="32" style="2" customWidth="1"/>
    <col min="2284" max="2284" width="18.85546875" style="2" customWidth="1"/>
    <col min="2285" max="2287" width="13.28515625" style="2" customWidth="1"/>
    <col min="2288" max="2288" width="16.85546875" style="2" bestFit="1" customWidth="1"/>
    <col min="2289" max="2289" width="10.7109375" style="2" customWidth="1"/>
    <col min="2290" max="2290" width="17.5703125" style="2" customWidth="1"/>
    <col min="2291" max="2291" width="12.42578125" style="2" customWidth="1"/>
    <col min="2292" max="2536" width="9.140625" style="2"/>
    <col min="2537" max="2537" width="18.5703125" style="2" customWidth="1"/>
    <col min="2538" max="2538" width="49.140625" style="2" customWidth="1"/>
    <col min="2539" max="2539" width="32" style="2" customWidth="1"/>
    <col min="2540" max="2540" width="18.85546875" style="2" customWidth="1"/>
    <col min="2541" max="2543" width="13.28515625" style="2" customWidth="1"/>
    <col min="2544" max="2544" width="16.85546875" style="2" bestFit="1" customWidth="1"/>
    <col min="2545" max="2545" width="10.7109375" style="2" customWidth="1"/>
    <col min="2546" max="2546" width="17.5703125" style="2" customWidth="1"/>
    <col min="2547" max="2547" width="12.42578125" style="2" customWidth="1"/>
    <col min="2548" max="2792" width="9.140625" style="2"/>
    <col min="2793" max="2793" width="18.5703125" style="2" customWidth="1"/>
    <col min="2794" max="2794" width="49.140625" style="2" customWidth="1"/>
    <col min="2795" max="2795" width="32" style="2" customWidth="1"/>
    <col min="2796" max="2796" width="18.85546875" style="2" customWidth="1"/>
    <col min="2797" max="2799" width="13.28515625" style="2" customWidth="1"/>
    <col min="2800" max="2800" width="16.85546875" style="2" bestFit="1" customWidth="1"/>
    <col min="2801" max="2801" width="10.7109375" style="2" customWidth="1"/>
    <col min="2802" max="2802" width="17.5703125" style="2" customWidth="1"/>
    <col min="2803" max="2803" width="12.42578125" style="2" customWidth="1"/>
    <col min="2804" max="3048" width="9.140625" style="2"/>
    <col min="3049" max="3049" width="18.5703125" style="2" customWidth="1"/>
    <col min="3050" max="3050" width="49.140625" style="2" customWidth="1"/>
    <col min="3051" max="3051" width="32" style="2" customWidth="1"/>
    <col min="3052" max="3052" width="18.85546875" style="2" customWidth="1"/>
    <col min="3053" max="3055" width="13.28515625" style="2" customWidth="1"/>
    <col min="3056" max="3056" width="16.85546875" style="2" bestFit="1" customWidth="1"/>
    <col min="3057" max="3057" width="10.7109375" style="2" customWidth="1"/>
    <col min="3058" max="3058" width="17.5703125" style="2" customWidth="1"/>
    <col min="3059" max="3059" width="12.42578125" style="2" customWidth="1"/>
    <col min="3060" max="3304" width="9.140625" style="2"/>
    <col min="3305" max="3305" width="18.5703125" style="2" customWidth="1"/>
    <col min="3306" max="3306" width="49.140625" style="2" customWidth="1"/>
    <col min="3307" max="3307" width="32" style="2" customWidth="1"/>
    <col min="3308" max="3308" width="18.85546875" style="2" customWidth="1"/>
    <col min="3309" max="3311" width="13.28515625" style="2" customWidth="1"/>
    <col min="3312" max="3312" width="16.85546875" style="2" bestFit="1" customWidth="1"/>
    <col min="3313" max="3313" width="10.7109375" style="2" customWidth="1"/>
    <col min="3314" max="3314" width="17.5703125" style="2" customWidth="1"/>
    <col min="3315" max="3315" width="12.42578125" style="2" customWidth="1"/>
    <col min="3316" max="3560" width="9.140625" style="2"/>
    <col min="3561" max="3561" width="18.5703125" style="2" customWidth="1"/>
    <col min="3562" max="3562" width="49.140625" style="2" customWidth="1"/>
    <col min="3563" max="3563" width="32" style="2" customWidth="1"/>
    <col min="3564" max="3564" width="18.85546875" style="2" customWidth="1"/>
    <col min="3565" max="3567" width="13.28515625" style="2" customWidth="1"/>
    <col min="3568" max="3568" width="16.85546875" style="2" bestFit="1" customWidth="1"/>
    <col min="3569" max="3569" width="10.7109375" style="2" customWidth="1"/>
    <col min="3570" max="3570" width="17.5703125" style="2" customWidth="1"/>
    <col min="3571" max="3571" width="12.42578125" style="2" customWidth="1"/>
    <col min="3572" max="3816" width="9.140625" style="2"/>
    <col min="3817" max="3817" width="18.5703125" style="2" customWidth="1"/>
    <col min="3818" max="3818" width="49.140625" style="2" customWidth="1"/>
    <col min="3819" max="3819" width="32" style="2" customWidth="1"/>
    <col min="3820" max="3820" width="18.85546875" style="2" customWidth="1"/>
    <col min="3821" max="3823" width="13.28515625" style="2" customWidth="1"/>
    <col min="3824" max="3824" width="16.85546875" style="2" bestFit="1" customWidth="1"/>
    <col min="3825" max="3825" width="10.7109375" style="2" customWidth="1"/>
    <col min="3826" max="3826" width="17.5703125" style="2" customWidth="1"/>
    <col min="3827" max="3827" width="12.42578125" style="2" customWidth="1"/>
    <col min="3828" max="4072" width="9.140625" style="2"/>
    <col min="4073" max="4073" width="18.5703125" style="2" customWidth="1"/>
    <col min="4074" max="4074" width="49.140625" style="2" customWidth="1"/>
    <col min="4075" max="4075" width="32" style="2" customWidth="1"/>
    <col min="4076" max="4076" width="18.85546875" style="2" customWidth="1"/>
    <col min="4077" max="4079" width="13.28515625" style="2" customWidth="1"/>
    <col min="4080" max="4080" width="16.85546875" style="2" bestFit="1" customWidth="1"/>
    <col min="4081" max="4081" width="10.7109375" style="2" customWidth="1"/>
    <col min="4082" max="4082" width="17.5703125" style="2" customWidth="1"/>
    <col min="4083" max="4083" width="12.42578125" style="2" customWidth="1"/>
    <col min="4084" max="4328" width="9.140625" style="2"/>
    <col min="4329" max="4329" width="18.5703125" style="2" customWidth="1"/>
    <col min="4330" max="4330" width="49.140625" style="2" customWidth="1"/>
    <col min="4331" max="4331" width="32" style="2" customWidth="1"/>
    <col min="4332" max="4332" width="18.85546875" style="2" customWidth="1"/>
    <col min="4333" max="4335" width="13.28515625" style="2" customWidth="1"/>
    <col min="4336" max="4336" width="16.85546875" style="2" bestFit="1" customWidth="1"/>
    <col min="4337" max="4337" width="10.7109375" style="2" customWidth="1"/>
    <col min="4338" max="4338" width="17.5703125" style="2" customWidth="1"/>
    <col min="4339" max="4339" width="12.42578125" style="2" customWidth="1"/>
    <col min="4340" max="4584" width="9.140625" style="2"/>
    <col min="4585" max="4585" width="18.5703125" style="2" customWidth="1"/>
    <col min="4586" max="4586" width="49.140625" style="2" customWidth="1"/>
    <col min="4587" max="4587" width="32" style="2" customWidth="1"/>
    <col min="4588" max="4588" width="18.85546875" style="2" customWidth="1"/>
    <col min="4589" max="4591" width="13.28515625" style="2" customWidth="1"/>
    <col min="4592" max="4592" width="16.85546875" style="2" bestFit="1" customWidth="1"/>
    <col min="4593" max="4593" width="10.7109375" style="2" customWidth="1"/>
    <col min="4594" max="4594" width="17.5703125" style="2" customWidth="1"/>
    <col min="4595" max="4595" width="12.42578125" style="2" customWidth="1"/>
    <col min="4596" max="4840" width="9.140625" style="2"/>
    <col min="4841" max="4841" width="18.5703125" style="2" customWidth="1"/>
    <col min="4842" max="4842" width="49.140625" style="2" customWidth="1"/>
    <col min="4843" max="4843" width="32" style="2" customWidth="1"/>
    <col min="4844" max="4844" width="18.85546875" style="2" customWidth="1"/>
    <col min="4845" max="4847" width="13.28515625" style="2" customWidth="1"/>
    <col min="4848" max="4848" width="16.85546875" style="2" bestFit="1" customWidth="1"/>
    <col min="4849" max="4849" width="10.7109375" style="2" customWidth="1"/>
    <col min="4850" max="4850" width="17.5703125" style="2" customWidth="1"/>
    <col min="4851" max="4851" width="12.42578125" style="2" customWidth="1"/>
    <col min="4852" max="5096" width="9.140625" style="2"/>
    <col min="5097" max="5097" width="18.5703125" style="2" customWidth="1"/>
    <col min="5098" max="5098" width="49.140625" style="2" customWidth="1"/>
    <col min="5099" max="5099" width="32" style="2" customWidth="1"/>
    <col min="5100" max="5100" width="18.85546875" style="2" customWidth="1"/>
    <col min="5101" max="5103" width="13.28515625" style="2" customWidth="1"/>
    <col min="5104" max="5104" width="16.85546875" style="2" bestFit="1" customWidth="1"/>
    <col min="5105" max="5105" width="10.7109375" style="2" customWidth="1"/>
    <col min="5106" max="5106" width="17.5703125" style="2" customWidth="1"/>
    <col min="5107" max="5107" width="12.42578125" style="2" customWidth="1"/>
    <col min="5108" max="5352" width="9.140625" style="2"/>
    <col min="5353" max="5353" width="18.5703125" style="2" customWidth="1"/>
    <col min="5354" max="5354" width="49.140625" style="2" customWidth="1"/>
    <col min="5355" max="5355" width="32" style="2" customWidth="1"/>
    <col min="5356" max="5356" width="18.85546875" style="2" customWidth="1"/>
    <col min="5357" max="5359" width="13.28515625" style="2" customWidth="1"/>
    <col min="5360" max="5360" width="16.85546875" style="2" bestFit="1" customWidth="1"/>
    <col min="5361" max="5361" width="10.7109375" style="2" customWidth="1"/>
    <col min="5362" max="5362" width="17.5703125" style="2" customWidth="1"/>
    <col min="5363" max="5363" width="12.42578125" style="2" customWidth="1"/>
    <col min="5364" max="5608" width="9.140625" style="2"/>
    <col min="5609" max="5609" width="18.5703125" style="2" customWidth="1"/>
    <col min="5610" max="5610" width="49.140625" style="2" customWidth="1"/>
    <col min="5611" max="5611" width="32" style="2" customWidth="1"/>
    <col min="5612" max="5612" width="18.85546875" style="2" customWidth="1"/>
    <col min="5613" max="5615" width="13.28515625" style="2" customWidth="1"/>
    <col min="5616" max="5616" width="16.85546875" style="2" bestFit="1" customWidth="1"/>
    <col min="5617" max="5617" width="10.7109375" style="2" customWidth="1"/>
    <col min="5618" max="5618" width="17.5703125" style="2" customWidth="1"/>
    <col min="5619" max="5619" width="12.42578125" style="2" customWidth="1"/>
    <col min="5620" max="5864" width="9.140625" style="2"/>
    <col min="5865" max="5865" width="18.5703125" style="2" customWidth="1"/>
    <col min="5866" max="5866" width="49.140625" style="2" customWidth="1"/>
    <col min="5867" max="5867" width="32" style="2" customWidth="1"/>
    <col min="5868" max="5868" width="18.85546875" style="2" customWidth="1"/>
    <col min="5869" max="5871" width="13.28515625" style="2" customWidth="1"/>
    <col min="5872" max="5872" width="16.85546875" style="2" bestFit="1" customWidth="1"/>
    <col min="5873" max="5873" width="10.7109375" style="2" customWidth="1"/>
    <col min="5874" max="5874" width="17.5703125" style="2" customWidth="1"/>
    <col min="5875" max="5875" width="12.42578125" style="2" customWidth="1"/>
    <col min="5876" max="6120" width="9.140625" style="2"/>
    <col min="6121" max="6121" width="18.5703125" style="2" customWidth="1"/>
    <col min="6122" max="6122" width="49.140625" style="2" customWidth="1"/>
    <col min="6123" max="6123" width="32" style="2" customWidth="1"/>
    <col min="6124" max="6124" width="18.85546875" style="2" customWidth="1"/>
    <col min="6125" max="6127" width="13.28515625" style="2" customWidth="1"/>
    <col min="6128" max="6128" width="16.85546875" style="2" bestFit="1" customWidth="1"/>
    <col min="6129" max="6129" width="10.7109375" style="2" customWidth="1"/>
    <col min="6130" max="6130" width="17.5703125" style="2" customWidth="1"/>
    <col min="6131" max="6131" width="12.42578125" style="2" customWidth="1"/>
    <col min="6132" max="6376" width="9.140625" style="2"/>
    <col min="6377" max="6377" width="18.5703125" style="2" customWidth="1"/>
    <col min="6378" max="6378" width="49.140625" style="2" customWidth="1"/>
    <col min="6379" max="6379" width="32" style="2" customWidth="1"/>
    <col min="6380" max="6380" width="18.85546875" style="2" customWidth="1"/>
    <col min="6381" max="6383" width="13.28515625" style="2" customWidth="1"/>
    <col min="6384" max="6384" width="16.85546875" style="2" bestFit="1" customWidth="1"/>
    <col min="6385" max="6385" width="10.7109375" style="2" customWidth="1"/>
    <col min="6386" max="6386" width="17.5703125" style="2" customWidth="1"/>
    <col min="6387" max="6387" width="12.42578125" style="2" customWidth="1"/>
    <col min="6388" max="6632" width="9.140625" style="2"/>
    <col min="6633" max="6633" width="18.5703125" style="2" customWidth="1"/>
    <col min="6634" max="6634" width="49.140625" style="2" customWidth="1"/>
    <col min="6635" max="6635" width="32" style="2" customWidth="1"/>
    <col min="6636" max="6636" width="18.85546875" style="2" customWidth="1"/>
    <col min="6637" max="6639" width="13.28515625" style="2" customWidth="1"/>
    <col min="6640" max="6640" width="16.85546875" style="2" bestFit="1" customWidth="1"/>
    <col min="6641" max="6641" width="10.7109375" style="2" customWidth="1"/>
    <col min="6642" max="6642" width="17.5703125" style="2" customWidth="1"/>
    <col min="6643" max="6643" width="12.42578125" style="2" customWidth="1"/>
    <col min="6644" max="6888" width="9.140625" style="2"/>
    <col min="6889" max="6889" width="18.5703125" style="2" customWidth="1"/>
    <col min="6890" max="6890" width="49.140625" style="2" customWidth="1"/>
    <col min="6891" max="6891" width="32" style="2" customWidth="1"/>
    <col min="6892" max="6892" width="18.85546875" style="2" customWidth="1"/>
    <col min="6893" max="6895" width="13.28515625" style="2" customWidth="1"/>
    <col min="6896" max="6896" width="16.85546875" style="2" bestFit="1" customWidth="1"/>
    <col min="6897" max="6897" width="10.7109375" style="2" customWidth="1"/>
    <col min="6898" max="6898" width="17.5703125" style="2" customWidth="1"/>
    <col min="6899" max="6899" width="12.42578125" style="2" customWidth="1"/>
    <col min="6900" max="7144" width="9.140625" style="2"/>
    <col min="7145" max="7145" width="18.5703125" style="2" customWidth="1"/>
    <col min="7146" max="7146" width="49.140625" style="2" customWidth="1"/>
    <col min="7147" max="7147" width="32" style="2" customWidth="1"/>
    <col min="7148" max="7148" width="18.85546875" style="2" customWidth="1"/>
    <col min="7149" max="7151" width="13.28515625" style="2" customWidth="1"/>
    <col min="7152" max="7152" width="16.85546875" style="2" bestFit="1" customWidth="1"/>
    <col min="7153" max="7153" width="10.7109375" style="2" customWidth="1"/>
    <col min="7154" max="7154" width="17.5703125" style="2" customWidth="1"/>
    <col min="7155" max="7155" width="12.42578125" style="2" customWidth="1"/>
    <col min="7156" max="7400" width="9.140625" style="2"/>
    <col min="7401" max="7401" width="18.5703125" style="2" customWidth="1"/>
    <col min="7402" max="7402" width="49.140625" style="2" customWidth="1"/>
    <col min="7403" max="7403" width="32" style="2" customWidth="1"/>
    <col min="7404" max="7404" width="18.85546875" style="2" customWidth="1"/>
    <col min="7405" max="7407" width="13.28515625" style="2" customWidth="1"/>
    <col min="7408" max="7408" width="16.85546875" style="2" bestFit="1" customWidth="1"/>
    <col min="7409" max="7409" width="10.7109375" style="2" customWidth="1"/>
    <col min="7410" max="7410" width="17.5703125" style="2" customWidth="1"/>
    <col min="7411" max="7411" width="12.42578125" style="2" customWidth="1"/>
    <col min="7412" max="7656" width="9.140625" style="2"/>
    <col min="7657" max="7657" width="18.5703125" style="2" customWidth="1"/>
    <col min="7658" max="7658" width="49.140625" style="2" customWidth="1"/>
    <col min="7659" max="7659" width="32" style="2" customWidth="1"/>
    <col min="7660" max="7660" width="18.85546875" style="2" customWidth="1"/>
    <col min="7661" max="7663" width="13.28515625" style="2" customWidth="1"/>
    <col min="7664" max="7664" width="16.85546875" style="2" bestFit="1" customWidth="1"/>
    <col min="7665" max="7665" width="10.7109375" style="2" customWidth="1"/>
    <col min="7666" max="7666" width="17.5703125" style="2" customWidth="1"/>
    <col min="7667" max="7667" width="12.42578125" style="2" customWidth="1"/>
    <col min="7668" max="7912" width="9.140625" style="2"/>
    <col min="7913" max="7913" width="18.5703125" style="2" customWidth="1"/>
    <col min="7914" max="7914" width="49.140625" style="2" customWidth="1"/>
    <col min="7915" max="7915" width="32" style="2" customWidth="1"/>
    <col min="7916" max="7916" width="18.85546875" style="2" customWidth="1"/>
    <col min="7917" max="7919" width="13.28515625" style="2" customWidth="1"/>
    <col min="7920" max="7920" width="16.85546875" style="2" bestFit="1" customWidth="1"/>
    <col min="7921" max="7921" width="10.7109375" style="2" customWidth="1"/>
    <col min="7922" max="7922" width="17.5703125" style="2" customWidth="1"/>
    <col min="7923" max="7923" width="12.42578125" style="2" customWidth="1"/>
    <col min="7924" max="8168" width="9.140625" style="2"/>
    <col min="8169" max="8169" width="18.5703125" style="2" customWidth="1"/>
    <col min="8170" max="8170" width="49.140625" style="2" customWidth="1"/>
    <col min="8171" max="8171" width="32" style="2" customWidth="1"/>
    <col min="8172" max="8172" width="18.85546875" style="2" customWidth="1"/>
    <col min="8173" max="8175" width="13.28515625" style="2" customWidth="1"/>
    <col min="8176" max="8176" width="16.85546875" style="2" bestFit="1" customWidth="1"/>
    <col min="8177" max="8177" width="10.7109375" style="2" customWidth="1"/>
    <col min="8178" max="8178" width="17.5703125" style="2" customWidth="1"/>
    <col min="8179" max="8179" width="12.42578125" style="2" customWidth="1"/>
    <col min="8180" max="8424" width="9.140625" style="2"/>
    <col min="8425" max="8425" width="18.5703125" style="2" customWidth="1"/>
    <col min="8426" max="8426" width="49.140625" style="2" customWidth="1"/>
    <col min="8427" max="8427" width="32" style="2" customWidth="1"/>
    <col min="8428" max="8428" width="18.85546875" style="2" customWidth="1"/>
    <col min="8429" max="8431" width="13.28515625" style="2" customWidth="1"/>
    <col min="8432" max="8432" width="16.85546875" style="2" bestFit="1" customWidth="1"/>
    <col min="8433" max="8433" width="10.7109375" style="2" customWidth="1"/>
    <col min="8434" max="8434" width="17.5703125" style="2" customWidth="1"/>
    <col min="8435" max="8435" width="12.42578125" style="2" customWidth="1"/>
    <col min="8436" max="8680" width="9.140625" style="2"/>
    <col min="8681" max="8681" width="18.5703125" style="2" customWidth="1"/>
    <col min="8682" max="8682" width="49.140625" style="2" customWidth="1"/>
    <col min="8683" max="8683" width="32" style="2" customWidth="1"/>
    <col min="8684" max="8684" width="18.85546875" style="2" customWidth="1"/>
    <col min="8685" max="8687" width="13.28515625" style="2" customWidth="1"/>
    <col min="8688" max="8688" width="16.85546875" style="2" bestFit="1" customWidth="1"/>
    <col min="8689" max="8689" width="10.7109375" style="2" customWidth="1"/>
    <col min="8690" max="8690" width="17.5703125" style="2" customWidth="1"/>
    <col min="8691" max="8691" width="12.42578125" style="2" customWidth="1"/>
    <col min="8692" max="8936" width="9.140625" style="2"/>
    <col min="8937" max="8937" width="18.5703125" style="2" customWidth="1"/>
    <col min="8938" max="8938" width="49.140625" style="2" customWidth="1"/>
    <col min="8939" max="8939" width="32" style="2" customWidth="1"/>
    <col min="8940" max="8940" width="18.85546875" style="2" customWidth="1"/>
    <col min="8941" max="8943" width="13.28515625" style="2" customWidth="1"/>
    <col min="8944" max="8944" width="16.85546875" style="2" bestFit="1" customWidth="1"/>
    <col min="8945" max="8945" width="10.7109375" style="2" customWidth="1"/>
    <col min="8946" max="8946" width="17.5703125" style="2" customWidth="1"/>
    <col min="8947" max="8947" width="12.42578125" style="2" customWidth="1"/>
    <col min="8948" max="9192" width="9.140625" style="2"/>
    <col min="9193" max="9193" width="18.5703125" style="2" customWidth="1"/>
    <col min="9194" max="9194" width="49.140625" style="2" customWidth="1"/>
    <col min="9195" max="9195" width="32" style="2" customWidth="1"/>
    <col min="9196" max="9196" width="18.85546875" style="2" customWidth="1"/>
    <col min="9197" max="9199" width="13.28515625" style="2" customWidth="1"/>
    <col min="9200" max="9200" width="16.85546875" style="2" bestFit="1" customWidth="1"/>
    <col min="9201" max="9201" width="10.7109375" style="2" customWidth="1"/>
    <col min="9202" max="9202" width="17.5703125" style="2" customWidth="1"/>
    <col min="9203" max="9203" width="12.42578125" style="2" customWidth="1"/>
    <col min="9204" max="9448" width="9.140625" style="2"/>
    <col min="9449" max="9449" width="18.5703125" style="2" customWidth="1"/>
    <col min="9450" max="9450" width="49.140625" style="2" customWidth="1"/>
    <col min="9451" max="9451" width="32" style="2" customWidth="1"/>
    <col min="9452" max="9452" width="18.85546875" style="2" customWidth="1"/>
    <col min="9453" max="9455" width="13.28515625" style="2" customWidth="1"/>
    <col min="9456" max="9456" width="16.85546875" style="2" bestFit="1" customWidth="1"/>
    <col min="9457" max="9457" width="10.7109375" style="2" customWidth="1"/>
    <col min="9458" max="9458" width="17.5703125" style="2" customWidth="1"/>
    <col min="9459" max="9459" width="12.42578125" style="2" customWidth="1"/>
    <col min="9460" max="9704" width="9.140625" style="2"/>
    <col min="9705" max="9705" width="18.5703125" style="2" customWidth="1"/>
    <col min="9706" max="9706" width="49.140625" style="2" customWidth="1"/>
    <col min="9707" max="9707" width="32" style="2" customWidth="1"/>
    <col min="9708" max="9708" width="18.85546875" style="2" customWidth="1"/>
    <col min="9709" max="9711" width="13.28515625" style="2" customWidth="1"/>
    <col min="9712" max="9712" width="16.85546875" style="2" bestFit="1" customWidth="1"/>
    <col min="9713" max="9713" width="10.7109375" style="2" customWidth="1"/>
    <col min="9714" max="9714" width="17.5703125" style="2" customWidth="1"/>
    <col min="9715" max="9715" width="12.42578125" style="2" customWidth="1"/>
    <col min="9716" max="9960" width="9.140625" style="2"/>
    <col min="9961" max="9961" width="18.5703125" style="2" customWidth="1"/>
    <col min="9962" max="9962" width="49.140625" style="2" customWidth="1"/>
    <col min="9963" max="9963" width="32" style="2" customWidth="1"/>
    <col min="9964" max="9964" width="18.85546875" style="2" customWidth="1"/>
    <col min="9965" max="9967" width="13.28515625" style="2" customWidth="1"/>
    <col min="9968" max="9968" width="16.85546875" style="2" bestFit="1" customWidth="1"/>
    <col min="9969" max="9969" width="10.7109375" style="2" customWidth="1"/>
    <col min="9970" max="9970" width="17.5703125" style="2" customWidth="1"/>
    <col min="9971" max="9971" width="12.42578125" style="2" customWidth="1"/>
    <col min="9972" max="10216" width="9.140625" style="2"/>
    <col min="10217" max="10217" width="18.5703125" style="2" customWidth="1"/>
    <col min="10218" max="10218" width="49.140625" style="2" customWidth="1"/>
    <col min="10219" max="10219" width="32" style="2" customWidth="1"/>
    <col min="10220" max="10220" width="18.85546875" style="2" customWidth="1"/>
    <col min="10221" max="10223" width="13.28515625" style="2" customWidth="1"/>
    <col min="10224" max="10224" width="16.85546875" style="2" bestFit="1" customWidth="1"/>
    <col min="10225" max="10225" width="10.7109375" style="2" customWidth="1"/>
    <col min="10226" max="10226" width="17.5703125" style="2" customWidth="1"/>
    <col min="10227" max="10227" width="12.42578125" style="2" customWidth="1"/>
    <col min="10228" max="10472" width="9.140625" style="2"/>
    <col min="10473" max="10473" width="18.5703125" style="2" customWidth="1"/>
    <col min="10474" max="10474" width="49.140625" style="2" customWidth="1"/>
    <col min="10475" max="10475" width="32" style="2" customWidth="1"/>
    <col min="10476" max="10476" width="18.85546875" style="2" customWidth="1"/>
    <col min="10477" max="10479" width="13.28515625" style="2" customWidth="1"/>
    <col min="10480" max="10480" width="16.85546875" style="2" bestFit="1" customWidth="1"/>
    <col min="10481" max="10481" width="10.7109375" style="2" customWidth="1"/>
    <col min="10482" max="10482" width="17.5703125" style="2" customWidth="1"/>
    <col min="10483" max="10483" width="12.42578125" style="2" customWidth="1"/>
    <col min="10484" max="10728" width="9.140625" style="2"/>
    <col min="10729" max="10729" width="18.5703125" style="2" customWidth="1"/>
    <col min="10730" max="10730" width="49.140625" style="2" customWidth="1"/>
    <col min="10731" max="10731" width="32" style="2" customWidth="1"/>
    <col min="10732" max="10732" width="18.85546875" style="2" customWidth="1"/>
    <col min="10733" max="10735" width="13.28515625" style="2" customWidth="1"/>
    <col min="10736" max="10736" width="16.85546875" style="2" bestFit="1" customWidth="1"/>
    <col min="10737" max="10737" width="10.7109375" style="2" customWidth="1"/>
    <col min="10738" max="10738" width="17.5703125" style="2" customWidth="1"/>
    <col min="10739" max="10739" width="12.42578125" style="2" customWidth="1"/>
    <col min="10740" max="10984" width="9.140625" style="2"/>
    <col min="10985" max="10985" width="18.5703125" style="2" customWidth="1"/>
    <col min="10986" max="10986" width="49.140625" style="2" customWidth="1"/>
    <col min="10987" max="10987" width="32" style="2" customWidth="1"/>
    <col min="10988" max="10988" width="18.85546875" style="2" customWidth="1"/>
    <col min="10989" max="10991" width="13.28515625" style="2" customWidth="1"/>
    <col min="10992" max="10992" width="16.85546875" style="2" bestFit="1" customWidth="1"/>
    <col min="10993" max="10993" width="10.7109375" style="2" customWidth="1"/>
    <col min="10994" max="10994" width="17.5703125" style="2" customWidth="1"/>
    <col min="10995" max="10995" width="12.42578125" style="2" customWidth="1"/>
    <col min="10996" max="11240" width="9.140625" style="2"/>
    <col min="11241" max="11241" width="18.5703125" style="2" customWidth="1"/>
    <col min="11242" max="11242" width="49.140625" style="2" customWidth="1"/>
    <col min="11243" max="11243" width="32" style="2" customWidth="1"/>
    <col min="11244" max="11244" width="18.85546875" style="2" customWidth="1"/>
    <col min="11245" max="11247" width="13.28515625" style="2" customWidth="1"/>
    <col min="11248" max="11248" width="16.85546875" style="2" bestFit="1" customWidth="1"/>
    <col min="11249" max="11249" width="10.7109375" style="2" customWidth="1"/>
    <col min="11250" max="11250" width="17.5703125" style="2" customWidth="1"/>
    <col min="11251" max="11251" width="12.42578125" style="2" customWidth="1"/>
    <col min="11252" max="11496" width="9.140625" style="2"/>
    <col min="11497" max="11497" width="18.5703125" style="2" customWidth="1"/>
    <col min="11498" max="11498" width="49.140625" style="2" customWidth="1"/>
    <col min="11499" max="11499" width="32" style="2" customWidth="1"/>
    <col min="11500" max="11500" width="18.85546875" style="2" customWidth="1"/>
    <col min="11501" max="11503" width="13.28515625" style="2" customWidth="1"/>
    <col min="11504" max="11504" width="16.85546875" style="2" bestFit="1" customWidth="1"/>
    <col min="11505" max="11505" width="10.7109375" style="2" customWidth="1"/>
    <col min="11506" max="11506" width="17.5703125" style="2" customWidth="1"/>
    <col min="11507" max="11507" width="12.42578125" style="2" customWidth="1"/>
    <col min="11508" max="11752" width="9.140625" style="2"/>
    <col min="11753" max="11753" width="18.5703125" style="2" customWidth="1"/>
    <col min="11754" max="11754" width="49.140625" style="2" customWidth="1"/>
    <col min="11755" max="11755" width="32" style="2" customWidth="1"/>
    <col min="11756" max="11756" width="18.85546875" style="2" customWidth="1"/>
    <col min="11757" max="11759" width="13.28515625" style="2" customWidth="1"/>
    <col min="11760" max="11760" width="16.85546875" style="2" bestFit="1" customWidth="1"/>
    <col min="11761" max="11761" width="10.7109375" style="2" customWidth="1"/>
    <col min="11762" max="11762" width="17.5703125" style="2" customWidth="1"/>
    <col min="11763" max="11763" width="12.42578125" style="2" customWidth="1"/>
    <col min="11764" max="12008" width="9.140625" style="2"/>
    <col min="12009" max="12009" width="18.5703125" style="2" customWidth="1"/>
    <col min="12010" max="12010" width="49.140625" style="2" customWidth="1"/>
    <col min="12011" max="12011" width="32" style="2" customWidth="1"/>
    <col min="12012" max="12012" width="18.85546875" style="2" customWidth="1"/>
    <col min="12013" max="12015" width="13.28515625" style="2" customWidth="1"/>
    <col min="12016" max="12016" width="16.85546875" style="2" bestFit="1" customWidth="1"/>
    <col min="12017" max="12017" width="10.7109375" style="2" customWidth="1"/>
    <col min="12018" max="12018" width="17.5703125" style="2" customWidth="1"/>
    <col min="12019" max="12019" width="12.42578125" style="2" customWidth="1"/>
    <col min="12020" max="12264" width="9.140625" style="2"/>
    <col min="12265" max="12265" width="18.5703125" style="2" customWidth="1"/>
    <col min="12266" max="12266" width="49.140625" style="2" customWidth="1"/>
    <col min="12267" max="12267" width="32" style="2" customWidth="1"/>
    <col min="12268" max="12268" width="18.85546875" style="2" customWidth="1"/>
    <col min="12269" max="12271" width="13.28515625" style="2" customWidth="1"/>
    <col min="12272" max="12272" width="16.85546875" style="2" bestFit="1" customWidth="1"/>
    <col min="12273" max="12273" width="10.7109375" style="2" customWidth="1"/>
    <col min="12274" max="12274" width="17.5703125" style="2" customWidth="1"/>
    <col min="12275" max="12275" width="12.42578125" style="2" customWidth="1"/>
    <col min="12276" max="12520" width="9.140625" style="2"/>
    <col min="12521" max="12521" width="18.5703125" style="2" customWidth="1"/>
    <col min="12522" max="12522" width="49.140625" style="2" customWidth="1"/>
    <col min="12523" max="12523" width="32" style="2" customWidth="1"/>
    <col min="12524" max="12524" width="18.85546875" style="2" customWidth="1"/>
    <col min="12525" max="12527" width="13.28515625" style="2" customWidth="1"/>
    <col min="12528" max="12528" width="16.85546875" style="2" bestFit="1" customWidth="1"/>
    <col min="12529" max="12529" width="10.7109375" style="2" customWidth="1"/>
    <col min="12530" max="12530" width="17.5703125" style="2" customWidth="1"/>
    <col min="12531" max="12531" width="12.42578125" style="2" customWidth="1"/>
    <col min="12532" max="12776" width="9.140625" style="2"/>
    <col min="12777" max="12777" width="18.5703125" style="2" customWidth="1"/>
    <col min="12778" max="12778" width="49.140625" style="2" customWidth="1"/>
    <col min="12779" max="12779" width="32" style="2" customWidth="1"/>
    <col min="12780" max="12780" width="18.85546875" style="2" customWidth="1"/>
    <col min="12781" max="12783" width="13.28515625" style="2" customWidth="1"/>
    <col min="12784" max="12784" width="16.85546875" style="2" bestFit="1" customWidth="1"/>
    <col min="12785" max="12785" width="10.7109375" style="2" customWidth="1"/>
    <col min="12786" max="12786" width="17.5703125" style="2" customWidth="1"/>
    <col min="12787" max="12787" width="12.42578125" style="2" customWidth="1"/>
    <col min="12788" max="13032" width="9.140625" style="2"/>
    <col min="13033" max="13033" width="18.5703125" style="2" customWidth="1"/>
    <col min="13034" max="13034" width="49.140625" style="2" customWidth="1"/>
    <col min="13035" max="13035" width="32" style="2" customWidth="1"/>
    <col min="13036" max="13036" width="18.85546875" style="2" customWidth="1"/>
    <col min="13037" max="13039" width="13.28515625" style="2" customWidth="1"/>
    <col min="13040" max="13040" width="16.85546875" style="2" bestFit="1" customWidth="1"/>
    <col min="13041" max="13041" width="10.7109375" style="2" customWidth="1"/>
    <col min="13042" max="13042" width="17.5703125" style="2" customWidth="1"/>
    <col min="13043" max="13043" width="12.42578125" style="2" customWidth="1"/>
    <col min="13044" max="13288" width="9.140625" style="2"/>
    <col min="13289" max="13289" width="18.5703125" style="2" customWidth="1"/>
    <col min="13290" max="13290" width="49.140625" style="2" customWidth="1"/>
    <col min="13291" max="13291" width="32" style="2" customWidth="1"/>
    <col min="13292" max="13292" width="18.85546875" style="2" customWidth="1"/>
    <col min="13293" max="13295" width="13.28515625" style="2" customWidth="1"/>
    <col min="13296" max="13296" width="16.85546875" style="2" bestFit="1" customWidth="1"/>
    <col min="13297" max="13297" width="10.7109375" style="2" customWidth="1"/>
    <col min="13298" max="13298" width="17.5703125" style="2" customWidth="1"/>
    <col min="13299" max="13299" width="12.42578125" style="2" customWidth="1"/>
    <col min="13300" max="13544" width="9.140625" style="2"/>
    <col min="13545" max="13545" width="18.5703125" style="2" customWidth="1"/>
    <col min="13546" max="13546" width="49.140625" style="2" customWidth="1"/>
    <col min="13547" max="13547" width="32" style="2" customWidth="1"/>
    <col min="13548" max="13548" width="18.85546875" style="2" customWidth="1"/>
    <col min="13549" max="13551" width="13.28515625" style="2" customWidth="1"/>
    <col min="13552" max="13552" width="16.85546875" style="2" bestFit="1" customWidth="1"/>
    <col min="13553" max="13553" width="10.7109375" style="2" customWidth="1"/>
    <col min="13554" max="13554" width="17.5703125" style="2" customWidth="1"/>
    <col min="13555" max="13555" width="12.42578125" style="2" customWidth="1"/>
    <col min="13556" max="13800" width="9.140625" style="2"/>
    <col min="13801" max="13801" width="18.5703125" style="2" customWidth="1"/>
    <col min="13802" max="13802" width="49.140625" style="2" customWidth="1"/>
    <col min="13803" max="13803" width="32" style="2" customWidth="1"/>
    <col min="13804" max="13804" width="18.85546875" style="2" customWidth="1"/>
    <col min="13805" max="13807" width="13.28515625" style="2" customWidth="1"/>
    <col min="13808" max="13808" width="16.85546875" style="2" bestFit="1" customWidth="1"/>
    <col min="13809" max="13809" width="10.7109375" style="2" customWidth="1"/>
    <col min="13810" max="13810" width="17.5703125" style="2" customWidth="1"/>
    <col min="13811" max="13811" width="12.42578125" style="2" customWidth="1"/>
    <col min="13812" max="14056" width="9.140625" style="2"/>
    <col min="14057" max="14057" width="18.5703125" style="2" customWidth="1"/>
    <col min="14058" max="14058" width="49.140625" style="2" customWidth="1"/>
    <col min="14059" max="14059" width="32" style="2" customWidth="1"/>
    <col min="14060" max="14060" width="18.85546875" style="2" customWidth="1"/>
    <col min="14061" max="14063" width="13.28515625" style="2" customWidth="1"/>
    <col min="14064" max="14064" width="16.85546875" style="2" bestFit="1" customWidth="1"/>
    <col min="14065" max="14065" width="10.7109375" style="2" customWidth="1"/>
    <col min="14066" max="14066" width="17.5703125" style="2" customWidth="1"/>
    <col min="14067" max="14067" width="12.42578125" style="2" customWidth="1"/>
    <col min="14068" max="14312" width="9.140625" style="2"/>
    <col min="14313" max="14313" width="18.5703125" style="2" customWidth="1"/>
    <col min="14314" max="14314" width="49.140625" style="2" customWidth="1"/>
    <col min="14315" max="14315" width="32" style="2" customWidth="1"/>
    <col min="14316" max="14316" width="18.85546875" style="2" customWidth="1"/>
    <col min="14317" max="14319" width="13.28515625" style="2" customWidth="1"/>
    <col min="14320" max="14320" width="16.85546875" style="2" bestFit="1" customWidth="1"/>
    <col min="14321" max="14321" width="10.7109375" style="2" customWidth="1"/>
    <col min="14322" max="14322" width="17.5703125" style="2" customWidth="1"/>
    <col min="14323" max="14323" width="12.42578125" style="2" customWidth="1"/>
    <col min="14324" max="14568" width="9.140625" style="2"/>
    <col min="14569" max="14569" width="18.5703125" style="2" customWidth="1"/>
    <col min="14570" max="14570" width="49.140625" style="2" customWidth="1"/>
    <col min="14571" max="14571" width="32" style="2" customWidth="1"/>
    <col min="14572" max="14572" width="18.85546875" style="2" customWidth="1"/>
    <col min="14573" max="14575" width="13.28515625" style="2" customWidth="1"/>
    <col min="14576" max="14576" width="16.85546875" style="2" bestFit="1" customWidth="1"/>
    <col min="14577" max="14577" width="10.7109375" style="2" customWidth="1"/>
    <col min="14578" max="14578" width="17.5703125" style="2" customWidth="1"/>
    <col min="14579" max="14579" width="12.42578125" style="2" customWidth="1"/>
    <col min="14580" max="14824" width="9.140625" style="2"/>
    <col min="14825" max="14825" width="18.5703125" style="2" customWidth="1"/>
    <col min="14826" max="14826" width="49.140625" style="2" customWidth="1"/>
    <col min="14827" max="14827" width="32" style="2" customWidth="1"/>
    <col min="14828" max="14828" width="18.85546875" style="2" customWidth="1"/>
    <col min="14829" max="14831" width="13.28515625" style="2" customWidth="1"/>
    <col min="14832" max="14832" width="16.85546875" style="2" bestFit="1" customWidth="1"/>
    <col min="14833" max="14833" width="10.7109375" style="2" customWidth="1"/>
    <col min="14834" max="14834" width="17.5703125" style="2" customWidth="1"/>
    <col min="14835" max="14835" width="12.42578125" style="2" customWidth="1"/>
    <col min="14836" max="15080" width="9.140625" style="2"/>
    <col min="15081" max="15081" width="18.5703125" style="2" customWidth="1"/>
    <col min="15082" max="15082" width="49.140625" style="2" customWidth="1"/>
    <col min="15083" max="15083" width="32" style="2" customWidth="1"/>
    <col min="15084" max="15084" width="18.85546875" style="2" customWidth="1"/>
    <col min="15085" max="15087" width="13.28515625" style="2" customWidth="1"/>
    <col min="15088" max="15088" width="16.85546875" style="2" bestFit="1" customWidth="1"/>
    <col min="15089" max="15089" width="10.7109375" style="2" customWidth="1"/>
    <col min="15090" max="15090" width="17.5703125" style="2" customWidth="1"/>
    <col min="15091" max="15091" width="12.42578125" style="2" customWidth="1"/>
    <col min="15092" max="15336" width="9.140625" style="2"/>
    <col min="15337" max="15337" width="18.5703125" style="2" customWidth="1"/>
    <col min="15338" max="15338" width="49.140625" style="2" customWidth="1"/>
    <col min="15339" max="15339" width="32" style="2" customWidth="1"/>
    <col min="15340" max="15340" width="18.85546875" style="2" customWidth="1"/>
    <col min="15341" max="15343" width="13.28515625" style="2" customWidth="1"/>
    <col min="15344" max="15344" width="16.85546875" style="2" bestFit="1" customWidth="1"/>
    <col min="15345" max="15345" width="10.7109375" style="2" customWidth="1"/>
    <col min="15346" max="15346" width="17.5703125" style="2" customWidth="1"/>
    <col min="15347" max="15347" width="12.42578125" style="2" customWidth="1"/>
    <col min="15348" max="15592" width="9.140625" style="2"/>
    <col min="15593" max="15593" width="18.5703125" style="2" customWidth="1"/>
    <col min="15594" max="15594" width="49.140625" style="2" customWidth="1"/>
    <col min="15595" max="15595" width="32" style="2" customWidth="1"/>
    <col min="15596" max="15596" width="18.85546875" style="2" customWidth="1"/>
    <col min="15597" max="15599" width="13.28515625" style="2" customWidth="1"/>
    <col min="15600" max="15600" width="16.85546875" style="2" bestFit="1" customWidth="1"/>
    <col min="15601" max="15601" width="10.7109375" style="2" customWidth="1"/>
    <col min="15602" max="15602" width="17.5703125" style="2" customWidth="1"/>
    <col min="15603" max="15603" width="12.42578125" style="2" customWidth="1"/>
    <col min="15604" max="15848" width="9.140625" style="2"/>
    <col min="15849" max="15849" width="18.5703125" style="2" customWidth="1"/>
    <col min="15850" max="15850" width="49.140625" style="2" customWidth="1"/>
    <col min="15851" max="15851" width="32" style="2" customWidth="1"/>
    <col min="15852" max="15852" width="18.85546875" style="2" customWidth="1"/>
    <col min="15853" max="15855" width="13.28515625" style="2" customWidth="1"/>
    <col min="15856" max="15856" width="16.85546875" style="2" bestFit="1" customWidth="1"/>
    <col min="15857" max="15857" width="10.7109375" style="2" customWidth="1"/>
    <col min="15858" max="15858" width="17.5703125" style="2" customWidth="1"/>
    <col min="15859" max="15859" width="12.42578125" style="2" customWidth="1"/>
    <col min="15860" max="16104" width="9.140625" style="2"/>
    <col min="16105" max="16105" width="18.5703125" style="2" customWidth="1"/>
    <col min="16106" max="16106" width="49.140625" style="2" customWidth="1"/>
    <col min="16107" max="16107" width="32" style="2" customWidth="1"/>
    <col min="16108" max="16108" width="18.85546875" style="2" customWidth="1"/>
    <col min="16109" max="16111" width="13.28515625" style="2" customWidth="1"/>
    <col min="16112" max="16112" width="16.85546875" style="2" bestFit="1" customWidth="1"/>
    <col min="16113" max="16113" width="10.7109375" style="2" customWidth="1"/>
    <col min="16114" max="16114" width="17.5703125" style="2" customWidth="1"/>
    <col min="16115" max="16115" width="12.42578125" style="2" customWidth="1"/>
    <col min="16116" max="16384" width="9.140625" style="2"/>
  </cols>
  <sheetData>
    <row r="1" spans="1:5" ht="15" x14ac:dyDescent="0.2">
      <c r="A1" s="1" t="s">
        <v>0</v>
      </c>
      <c r="E1" s="106"/>
    </row>
    <row r="2" spans="1:5" ht="15" x14ac:dyDescent="0.2">
      <c r="A2" s="4" t="s">
        <v>1</v>
      </c>
      <c r="E2" s="106"/>
    </row>
    <row r="3" spans="1:5" ht="9.75" customHeight="1" x14ac:dyDescent="0.2">
      <c r="A3" s="5"/>
      <c r="B3" s="6"/>
      <c r="C3" s="6"/>
      <c r="D3" s="106"/>
      <c r="E3" s="106"/>
    </row>
    <row r="4" spans="1:5" ht="15" x14ac:dyDescent="0.2">
      <c r="A4" s="4" t="s">
        <v>2</v>
      </c>
      <c r="E4" s="106"/>
    </row>
    <row r="5" spans="1:5" s="7" customFormat="1" ht="28.5" customHeight="1" thickBot="1" x14ac:dyDescent="0.3">
      <c r="A5" s="323" t="s">
        <v>3</v>
      </c>
      <c r="B5" s="323"/>
      <c r="C5" s="323"/>
      <c r="D5" s="323"/>
      <c r="E5" s="323"/>
    </row>
    <row r="6" spans="1:5" s="8" customFormat="1" ht="9.75" customHeight="1" x14ac:dyDescent="0.25">
      <c r="A6" s="324" t="s">
        <v>4</v>
      </c>
      <c r="B6" s="326" t="s">
        <v>5</v>
      </c>
      <c r="C6" s="328" t="s">
        <v>6</v>
      </c>
      <c r="D6" s="321" t="s">
        <v>904</v>
      </c>
      <c r="E6" s="321" t="s">
        <v>930</v>
      </c>
    </row>
    <row r="7" spans="1:5" s="8" customFormat="1" ht="17.25" customHeight="1" thickBot="1" x14ac:dyDescent="0.3">
      <c r="A7" s="325"/>
      <c r="B7" s="327"/>
      <c r="C7" s="329"/>
      <c r="D7" s="322" t="s">
        <v>905</v>
      </c>
      <c r="E7" s="322" t="s">
        <v>905</v>
      </c>
    </row>
    <row r="8" spans="1:5" s="8" customFormat="1" ht="20.25" customHeight="1" thickTop="1" x14ac:dyDescent="0.25">
      <c r="A8" s="9" t="s">
        <v>7</v>
      </c>
      <c r="B8" s="10" t="s">
        <v>8</v>
      </c>
      <c r="C8" s="11" t="s">
        <v>9</v>
      </c>
      <c r="D8" s="113">
        <v>6.37</v>
      </c>
      <c r="E8" s="113">
        <v>7.23</v>
      </c>
    </row>
    <row r="9" spans="1:5" s="8" customFormat="1" x14ac:dyDescent="0.25">
      <c r="A9" s="12" t="s">
        <v>10</v>
      </c>
      <c r="B9" s="13" t="s">
        <v>11</v>
      </c>
      <c r="C9" s="14" t="s">
        <v>12</v>
      </c>
      <c r="D9" s="104">
        <v>263686</v>
      </c>
      <c r="E9" s="104">
        <v>257625</v>
      </c>
    </row>
    <row r="10" spans="1:5" s="8" customFormat="1" ht="32.25" customHeight="1" x14ac:dyDescent="0.25">
      <c r="A10" s="12" t="s">
        <v>13</v>
      </c>
      <c r="B10" s="13" t="s">
        <v>14</v>
      </c>
      <c r="C10" s="14" t="s">
        <v>12</v>
      </c>
      <c r="D10" s="104">
        <v>59134</v>
      </c>
      <c r="E10" s="104">
        <v>59887</v>
      </c>
    </row>
    <row r="11" spans="1:5" s="8" customFormat="1" x14ac:dyDescent="0.25">
      <c r="A11" s="12" t="s">
        <v>15</v>
      </c>
      <c r="B11" s="13" t="s">
        <v>16</v>
      </c>
      <c r="C11" s="14" t="s">
        <v>12</v>
      </c>
      <c r="D11" s="104">
        <v>61761</v>
      </c>
      <c r="E11" s="104">
        <v>44173</v>
      </c>
    </row>
    <row r="12" spans="1:5" s="8" customFormat="1" x14ac:dyDescent="0.25">
      <c r="A12" s="12" t="s">
        <v>17</v>
      </c>
      <c r="B12" s="13" t="s">
        <v>18</v>
      </c>
      <c r="C12" s="14" t="s">
        <v>19</v>
      </c>
      <c r="D12" s="104"/>
      <c r="E12" s="211"/>
    </row>
    <row r="13" spans="1:5" s="8" customFormat="1" ht="38.25" x14ac:dyDescent="0.25">
      <c r="A13" s="12" t="s">
        <v>20</v>
      </c>
      <c r="B13" s="13" t="s">
        <v>21</v>
      </c>
      <c r="C13" s="14" t="s">
        <v>22</v>
      </c>
      <c r="D13" s="274">
        <v>0.08</v>
      </c>
      <c r="E13" s="274">
        <v>0.08</v>
      </c>
    </row>
    <row r="14" spans="1:5" s="8" customFormat="1" ht="38.25" x14ac:dyDescent="0.25">
      <c r="A14" s="12" t="s">
        <v>23</v>
      </c>
      <c r="B14" s="13" t="s">
        <v>24</v>
      </c>
      <c r="C14" s="14" t="s">
        <v>22</v>
      </c>
      <c r="D14" s="274">
        <v>0.22</v>
      </c>
      <c r="E14" s="274">
        <v>0.22</v>
      </c>
    </row>
    <row r="15" spans="1:5" s="8" customFormat="1" ht="25.5" x14ac:dyDescent="0.25">
      <c r="A15" s="12" t="s">
        <v>25</v>
      </c>
      <c r="B15" s="13" t="s">
        <v>26</v>
      </c>
      <c r="C15" s="14" t="s">
        <v>27</v>
      </c>
      <c r="D15" s="104">
        <v>257607</v>
      </c>
      <c r="E15" s="104">
        <v>257486</v>
      </c>
    </row>
    <row r="16" spans="1:5" s="8" customFormat="1" ht="25.5" x14ac:dyDescent="0.25">
      <c r="A16" s="12" t="s">
        <v>28</v>
      </c>
      <c r="B16" s="13" t="s">
        <v>29</v>
      </c>
      <c r="C16" s="14" t="s">
        <v>27</v>
      </c>
      <c r="D16" s="104">
        <v>53990</v>
      </c>
      <c r="E16" s="104">
        <v>54026</v>
      </c>
    </row>
    <row r="17" spans="1:5" s="8" customFormat="1" ht="25.5" x14ac:dyDescent="0.25">
      <c r="A17" s="12" t="s">
        <v>30</v>
      </c>
      <c r="B17" s="13" t="s">
        <v>31</v>
      </c>
      <c r="C17" s="14" t="s">
        <v>27</v>
      </c>
      <c r="D17" s="104">
        <v>659378</v>
      </c>
      <c r="E17" s="104">
        <v>626121</v>
      </c>
    </row>
    <row r="18" spans="1:5" s="8" customFormat="1" ht="54.75" customHeight="1" x14ac:dyDescent="0.25">
      <c r="A18" s="12" t="s">
        <v>32</v>
      </c>
      <c r="B18" s="13" t="s">
        <v>33</v>
      </c>
      <c r="C18" s="14" t="s">
        <v>27</v>
      </c>
      <c r="D18" s="104">
        <v>205125</v>
      </c>
      <c r="E18" s="104">
        <v>231391</v>
      </c>
    </row>
    <row r="19" spans="1:5" s="8" customFormat="1" ht="25.5" x14ac:dyDescent="0.25">
      <c r="A19" s="12" t="s">
        <v>34</v>
      </c>
      <c r="B19" s="13" t="s">
        <v>35</v>
      </c>
      <c r="C19" s="14" t="s">
        <v>27</v>
      </c>
      <c r="D19" s="104">
        <v>111867</v>
      </c>
      <c r="E19" s="104">
        <v>122063</v>
      </c>
    </row>
    <row r="20" spans="1:5" s="8" customFormat="1" ht="25.5" x14ac:dyDescent="0.25">
      <c r="A20" s="12" t="s">
        <v>36</v>
      </c>
      <c r="B20" s="13" t="s">
        <v>37</v>
      </c>
      <c r="C20" s="14" t="s">
        <v>27</v>
      </c>
      <c r="D20" s="104">
        <v>866653</v>
      </c>
      <c r="E20" s="104">
        <v>786865</v>
      </c>
    </row>
    <row r="21" spans="1:5" s="8" customFormat="1" x14ac:dyDescent="0.25">
      <c r="A21" s="12" t="s">
        <v>38</v>
      </c>
      <c r="B21" s="13" t="s">
        <v>39</v>
      </c>
      <c r="C21" s="14" t="s">
        <v>27</v>
      </c>
      <c r="D21" s="104">
        <v>2636229</v>
      </c>
      <c r="E21" s="104">
        <v>455905</v>
      </c>
    </row>
    <row r="22" spans="1:5" s="8" customFormat="1" ht="30.75" customHeight="1" x14ac:dyDescent="0.25">
      <c r="A22" s="12" t="s">
        <v>40</v>
      </c>
      <c r="B22" s="13" t="s">
        <v>41</v>
      </c>
      <c r="C22" s="14" t="s">
        <v>27</v>
      </c>
      <c r="D22" s="104">
        <v>117560</v>
      </c>
      <c r="E22" s="104">
        <f>132987</f>
        <v>132987</v>
      </c>
    </row>
    <row r="23" spans="1:5" s="8" customFormat="1" ht="27.75" customHeight="1" x14ac:dyDescent="0.25">
      <c r="A23" s="12" t="s">
        <v>42</v>
      </c>
      <c r="B23" s="13" t="s">
        <v>43</v>
      </c>
      <c r="C23" s="14" t="s">
        <v>27</v>
      </c>
      <c r="D23" s="104">
        <v>0</v>
      </c>
      <c r="E23" s="104">
        <v>0</v>
      </c>
    </row>
    <row r="24" spans="1:5" s="8" customFormat="1" x14ac:dyDescent="0.25">
      <c r="A24" s="12" t="s">
        <v>44</v>
      </c>
      <c r="B24" s="13" t="s">
        <v>45</v>
      </c>
      <c r="C24" s="14" t="s">
        <v>27</v>
      </c>
      <c r="D24" s="104">
        <v>0</v>
      </c>
      <c r="E24" s="104">
        <v>0</v>
      </c>
    </row>
    <row r="25" spans="1:5" s="8" customFormat="1" ht="27.75" customHeight="1" x14ac:dyDescent="0.25">
      <c r="A25" s="12" t="s">
        <v>46</v>
      </c>
      <c r="B25" s="13" t="s">
        <v>47</v>
      </c>
      <c r="C25" s="14" t="s">
        <v>27</v>
      </c>
      <c r="D25" s="104">
        <v>7046517</v>
      </c>
      <c r="E25" s="104">
        <v>7084433</v>
      </c>
    </row>
    <row r="26" spans="1:5" s="8" customFormat="1" ht="37.5" customHeight="1" x14ac:dyDescent="0.25">
      <c r="A26" s="12" t="s">
        <v>48</v>
      </c>
      <c r="B26" s="15" t="s">
        <v>49</v>
      </c>
      <c r="C26" s="16" t="s">
        <v>27</v>
      </c>
      <c r="D26" s="210">
        <v>142771</v>
      </c>
      <c r="E26" s="210">
        <v>311143</v>
      </c>
    </row>
    <row r="27" spans="1:5" s="8" customFormat="1" ht="26.25" customHeight="1" thickBot="1" x14ac:dyDescent="0.3">
      <c r="A27" s="17" t="s">
        <v>50</v>
      </c>
      <c r="B27" s="18" t="s">
        <v>51</v>
      </c>
      <c r="C27" s="19" t="s">
        <v>27</v>
      </c>
      <c r="D27" s="114">
        <f>SUM(D15:D26)</f>
        <v>12097697</v>
      </c>
      <c r="E27" s="114">
        <f>SUM(E15:E26)</f>
        <v>10062420</v>
      </c>
    </row>
    <row r="28" spans="1:5" x14ac:dyDescent="0.2">
      <c r="A28" s="20"/>
      <c r="B28" s="21"/>
      <c r="C28" s="20"/>
      <c r="E28" s="3"/>
    </row>
    <row r="29" spans="1:5" x14ac:dyDescent="0.2">
      <c r="E29" s="3"/>
    </row>
    <row r="30" spans="1:5" ht="15" x14ac:dyDescent="0.2">
      <c r="A30" s="4" t="s">
        <v>52</v>
      </c>
      <c r="B30" s="23"/>
      <c r="E30" s="106"/>
    </row>
    <row r="31" spans="1:5" ht="13.5" thickBot="1" x14ac:dyDescent="0.25">
      <c r="A31" s="23" t="s">
        <v>53</v>
      </c>
      <c r="B31" s="23"/>
      <c r="E31" s="3"/>
    </row>
    <row r="32" spans="1:5" s="8" customFormat="1" ht="9.75" customHeight="1" x14ac:dyDescent="0.25">
      <c r="A32" s="324" t="s">
        <v>4</v>
      </c>
      <c r="B32" s="326" t="s">
        <v>5</v>
      </c>
      <c r="C32" s="331" t="s">
        <v>6</v>
      </c>
      <c r="D32" s="321" t="s">
        <v>904</v>
      </c>
      <c r="E32" s="321" t="s">
        <v>930</v>
      </c>
    </row>
    <row r="33" spans="1:5" s="8" customFormat="1" ht="17.25" customHeight="1" thickBot="1" x14ac:dyDescent="0.3">
      <c r="A33" s="325"/>
      <c r="B33" s="327"/>
      <c r="C33" s="332"/>
      <c r="D33" s="322" t="s">
        <v>905</v>
      </c>
      <c r="E33" s="322" t="s">
        <v>905</v>
      </c>
    </row>
    <row r="34" spans="1:5" s="8" customFormat="1" ht="13.5" thickTop="1" x14ac:dyDescent="0.25">
      <c r="A34" s="9" t="s">
        <v>7</v>
      </c>
      <c r="B34" s="10" t="s">
        <v>54</v>
      </c>
      <c r="C34" s="11" t="s">
        <v>12</v>
      </c>
      <c r="D34" s="48">
        <v>475735</v>
      </c>
      <c r="E34" s="48">
        <v>316622</v>
      </c>
    </row>
    <row r="35" spans="1:5" s="8" customFormat="1" x14ac:dyDescent="0.25">
      <c r="A35" s="24" t="s">
        <v>55</v>
      </c>
      <c r="B35" s="13" t="s">
        <v>56</v>
      </c>
      <c r="C35" s="14" t="s">
        <v>12</v>
      </c>
      <c r="D35" s="49">
        <v>65237</v>
      </c>
      <c r="E35" s="49">
        <v>682</v>
      </c>
    </row>
    <row r="36" spans="1:5" s="8" customFormat="1" ht="15" customHeight="1" x14ac:dyDescent="0.25">
      <c r="A36" s="24" t="s">
        <v>57</v>
      </c>
      <c r="B36" s="13" t="s">
        <v>58</v>
      </c>
      <c r="C36" s="14" t="s">
        <v>12</v>
      </c>
      <c r="D36" s="49">
        <v>377417</v>
      </c>
      <c r="E36" s="49">
        <v>309099</v>
      </c>
    </row>
    <row r="37" spans="1:5" s="8" customFormat="1" ht="28.5" customHeight="1" x14ac:dyDescent="0.25">
      <c r="A37" s="24" t="s">
        <v>59</v>
      </c>
      <c r="B37" s="13" t="s">
        <v>60</v>
      </c>
      <c r="C37" s="14" t="s">
        <v>12</v>
      </c>
      <c r="D37" s="49">
        <v>0</v>
      </c>
      <c r="E37" s="49">
        <v>111589</v>
      </c>
    </row>
    <row r="38" spans="1:5" s="8" customFormat="1" x14ac:dyDescent="0.25">
      <c r="A38" s="24" t="s">
        <v>61</v>
      </c>
      <c r="B38" s="13" t="s">
        <v>62</v>
      </c>
      <c r="C38" s="14" t="s">
        <v>12</v>
      </c>
      <c r="D38" s="49">
        <f>D35+D36+D37</f>
        <v>442654</v>
      </c>
      <c r="E38" s="49">
        <f>E35+E36+E37</f>
        <v>421370</v>
      </c>
    </row>
    <row r="39" spans="1:5" s="8" customFormat="1" x14ac:dyDescent="0.25">
      <c r="A39" s="24" t="s">
        <v>63</v>
      </c>
      <c r="B39" s="13" t="s">
        <v>64</v>
      </c>
      <c r="C39" s="14" t="s">
        <v>12</v>
      </c>
      <c r="D39" s="49">
        <v>0</v>
      </c>
      <c r="E39" s="49">
        <v>0</v>
      </c>
    </row>
    <row r="40" spans="1:5" s="8" customFormat="1" ht="25.5" x14ac:dyDescent="0.25">
      <c r="A40" s="24" t="s">
        <v>65</v>
      </c>
      <c r="B40" s="15" t="s">
        <v>66</v>
      </c>
      <c r="C40" s="16" t="s">
        <v>12</v>
      </c>
      <c r="D40" s="49">
        <v>0</v>
      </c>
      <c r="E40" s="49">
        <v>0</v>
      </c>
    </row>
    <row r="41" spans="1:5" s="8" customFormat="1" x14ac:dyDescent="0.25">
      <c r="A41" s="24" t="s">
        <v>67</v>
      </c>
      <c r="B41" s="13" t="s">
        <v>68</v>
      </c>
      <c r="C41" s="14" t="s">
        <v>12</v>
      </c>
      <c r="D41" s="49">
        <v>0</v>
      </c>
      <c r="E41" s="49">
        <v>0</v>
      </c>
    </row>
    <row r="42" spans="1:5" s="8" customFormat="1" x14ac:dyDescent="0.25">
      <c r="A42" s="24" t="s">
        <v>69</v>
      </c>
      <c r="B42" s="13" t="s">
        <v>70</v>
      </c>
      <c r="C42" s="14" t="s">
        <v>12</v>
      </c>
      <c r="D42" s="49">
        <v>0</v>
      </c>
      <c r="E42" s="49">
        <v>0</v>
      </c>
    </row>
    <row r="43" spans="1:5" s="8" customFormat="1" x14ac:dyDescent="0.25">
      <c r="A43" s="24" t="s">
        <v>71</v>
      </c>
      <c r="B43" s="13" t="s">
        <v>72</v>
      </c>
      <c r="C43" s="14" t="s">
        <v>12</v>
      </c>
      <c r="D43" s="49">
        <v>0</v>
      </c>
      <c r="E43" s="49">
        <v>0</v>
      </c>
    </row>
    <row r="44" spans="1:5" s="8" customFormat="1" x14ac:dyDescent="0.25">
      <c r="A44" s="24" t="s">
        <v>73</v>
      </c>
      <c r="B44" s="13" t="s">
        <v>74</v>
      </c>
      <c r="C44" s="14" t="s">
        <v>12</v>
      </c>
      <c r="D44" s="49">
        <v>0</v>
      </c>
      <c r="E44" s="49">
        <v>0</v>
      </c>
    </row>
    <row r="45" spans="1:5" s="8" customFormat="1" ht="25.5" x14ac:dyDescent="0.25">
      <c r="A45" s="25" t="s">
        <v>10</v>
      </c>
      <c r="B45" s="13" t="s">
        <v>75</v>
      </c>
      <c r="C45" s="14" t="s">
        <v>27</v>
      </c>
      <c r="D45" s="207">
        <f>SUM(D46:D49)</f>
        <v>7664120</v>
      </c>
      <c r="E45" s="207">
        <f>SUM(E46:E49)</f>
        <v>7277586</v>
      </c>
    </row>
    <row r="46" spans="1:5" s="8" customFormat="1" x14ac:dyDescent="0.25">
      <c r="A46" s="26" t="s">
        <v>76</v>
      </c>
      <c r="B46" s="13" t="s">
        <v>77</v>
      </c>
      <c r="C46" s="14" t="s">
        <v>27</v>
      </c>
      <c r="D46" s="207">
        <f>'[1]Összesen_számviteli szétv'!$M$33/1000</f>
        <v>175152.981</v>
      </c>
      <c r="E46" s="207">
        <v>217220</v>
      </c>
    </row>
    <row r="47" spans="1:5" s="8" customFormat="1" x14ac:dyDescent="0.25">
      <c r="A47" s="26" t="s">
        <v>78</v>
      </c>
      <c r="B47" s="13" t="s">
        <v>79</v>
      </c>
      <c r="C47" s="14" t="s">
        <v>27</v>
      </c>
      <c r="D47" s="207">
        <v>7160919</v>
      </c>
      <c r="E47" s="207">
        <v>6065988</v>
      </c>
    </row>
    <row r="48" spans="1:5" s="8" customFormat="1" ht="25.5" x14ac:dyDescent="0.25">
      <c r="A48" s="26" t="s">
        <v>80</v>
      </c>
      <c r="B48" s="13" t="s">
        <v>81</v>
      </c>
      <c r="C48" s="14" t="s">
        <v>27</v>
      </c>
      <c r="D48" s="207">
        <v>0</v>
      </c>
      <c r="E48" s="49">
        <v>335271</v>
      </c>
    </row>
    <row r="49" spans="1:5" s="8" customFormat="1" x14ac:dyDescent="0.25">
      <c r="A49" s="26" t="s">
        <v>82</v>
      </c>
      <c r="B49" s="15" t="s">
        <v>83</v>
      </c>
      <c r="C49" s="16" t="s">
        <v>27</v>
      </c>
      <c r="D49" s="208">
        <f>D50-D46-D47-D48</f>
        <v>328048.01900000032</v>
      </c>
      <c r="E49" s="208">
        <f>E50-E46-E47-E48</f>
        <v>659107</v>
      </c>
    </row>
    <row r="50" spans="1:5" s="8" customFormat="1" x14ac:dyDescent="0.25">
      <c r="A50" s="26" t="s">
        <v>84</v>
      </c>
      <c r="B50" s="15" t="s">
        <v>85</v>
      </c>
      <c r="C50" s="16" t="s">
        <v>27</v>
      </c>
      <c r="D50" s="207">
        <v>7664120</v>
      </c>
      <c r="E50" s="207">
        <v>7277586</v>
      </c>
    </row>
    <row r="51" spans="1:5" s="8" customFormat="1" x14ac:dyDescent="0.25">
      <c r="A51" s="25" t="s">
        <v>13</v>
      </c>
      <c r="B51" s="13" t="s">
        <v>86</v>
      </c>
      <c r="C51" s="14" t="s">
        <v>27</v>
      </c>
      <c r="D51" s="207">
        <v>0</v>
      </c>
      <c r="E51" s="207">
        <v>0</v>
      </c>
    </row>
    <row r="52" spans="1:5" s="8" customFormat="1" x14ac:dyDescent="0.25">
      <c r="A52" s="24" t="s">
        <v>87</v>
      </c>
      <c r="B52" s="13" t="s">
        <v>88</v>
      </c>
      <c r="C52" s="14" t="s">
        <v>27</v>
      </c>
      <c r="D52" s="207">
        <v>0</v>
      </c>
      <c r="E52" s="207">
        <v>0</v>
      </c>
    </row>
    <row r="53" spans="1:5" s="8" customFormat="1" x14ac:dyDescent="0.25">
      <c r="A53" s="24" t="s">
        <v>89</v>
      </c>
      <c r="B53" s="13" t="s">
        <v>90</v>
      </c>
      <c r="C53" s="14" t="s">
        <v>27</v>
      </c>
      <c r="D53" s="207">
        <v>0</v>
      </c>
      <c r="E53" s="207">
        <v>0</v>
      </c>
    </row>
    <row r="54" spans="1:5" s="8" customFormat="1" x14ac:dyDescent="0.25">
      <c r="A54" s="12" t="s">
        <v>91</v>
      </c>
      <c r="B54" s="13" t="s">
        <v>92</v>
      </c>
      <c r="C54" s="14" t="s">
        <v>27</v>
      </c>
      <c r="D54" s="207">
        <v>0</v>
      </c>
      <c r="E54" s="207">
        <v>0</v>
      </c>
    </row>
    <row r="55" spans="1:5" s="8" customFormat="1" ht="25.5" x14ac:dyDescent="0.25">
      <c r="A55" s="24" t="s">
        <v>93</v>
      </c>
      <c r="B55" s="13" t="s">
        <v>94</v>
      </c>
      <c r="C55" s="14" t="s">
        <v>27</v>
      </c>
      <c r="D55" s="207">
        <v>124051</v>
      </c>
      <c r="E55" s="207">
        <v>180691</v>
      </c>
    </row>
    <row r="56" spans="1:5" s="8" customFormat="1" x14ac:dyDescent="0.25">
      <c r="A56" s="27" t="s">
        <v>15</v>
      </c>
      <c r="B56" s="15" t="s">
        <v>95</v>
      </c>
      <c r="C56" s="16" t="s">
        <v>27</v>
      </c>
      <c r="D56" s="207">
        <v>514967</v>
      </c>
      <c r="E56" s="207">
        <v>641620</v>
      </c>
    </row>
    <row r="57" spans="1:5" s="8" customFormat="1" x14ac:dyDescent="0.25">
      <c r="A57" s="28" t="s">
        <v>96</v>
      </c>
      <c r="B57" s="15" t="s">
        <v>97</v>
      </c>
      <c r="C57" s="16" t="s">
        <v>27</v>
      </c>
      <c r="D57" s="207">
        <v>114135</v>
      </c>
      <c r="E57" s="207">
        <v>137051</v>
      </c>
    </row>
    <row r="58" spans="1:5" s="8" customFormat="1" x14ac:dyDescent="0.25">
      <c r="A58" s="28" t="s">
        <v>98</v>
      </c>
      <c r="B58" s="15" t="s">
        <v>99</v>
      </c>
      <c r="C58" s="16" t="s">
        <v>27</v>
      </c>
      <c r="D58" s="207">
        <v>163521</v>
      </c>
      <c r="E58" s="207">
        <v>180894</v>
      </c>
    </row>
    <row r="59" spans="1:5" s="8" customFormat="1" ht="17.25" customHeight="1" x14ac:dyDescent="0.25">
      <c r="A59" s="28" t="s">
        <v>100</v>
      </c>
      <c r="B59" s="13" t="s">
        <v>101</v>
      </c>
      <c r="C59" s="14" t="s">
        <v>27</v>
      </c>
      <c r="D59" s="208">
        <f>D56-D57-D58-D60</f>
        <v>237311</v>
      </c>
      <c r="E59" s="208">
        <f>E56-E57-E58-E60</f>
        <v>323675</v>
      </c>
    </row>
    <row r="60" spans="1:5" s="8" customFormat="1" ht="17.25" customHeight="1" x14ac:dyDescent="0.25">
      <c r="A60" s="28" t="s">
        <v>102</v>
      </c>
      <c r="B60" s="15" t="s">
        <v>103</v>
      </c>
      <c r="C60" s="16" t="s">
        <v>27</v>
      </c>
      <c r="D60" s="207">
        <v>0</v>
      </c>
      <c r="E60" s="207">
        <v>0</v>
      </c>
    </row>
    <row r="61" spans="1:5" s="8" customFormat="1" ht="17.25" customHeight="1" thickBot="1" x14ac:dyDescent="0.3">
      <c r="A61" s="29" t="s">
        <v>104</v>
      </c>
      <c r="B61" s="18" t="s">
        <v>105</v>
      </c>
      <c r="C61" s="19" t="s">
        <v>27</v>
      </c>
      <c r="D61" s="209">
        <v>0</v>
      </c>
      <c r="E61" s="209">
        <v>0</v>
      </c>
    </row>
    <row r="62" spans="1:5" x14ac:dyDescent="0.2">
      <c r="A62" s="30"/>
      <c r="B62" s="21"/>
      <c r="C62" s="20"/>
      <c r="D62" s="31"/>
      <c r="E62" s="212"/>
    </row>
    <row r="63" spans="1:5" ht="15" x14ac:dyDescent="0.2">
      <c r="A63" s="4" t="s">
        <v>106</v>
      </c>
      <c r="E63" s="106"/>
    </row>
    <row r="64" spans="1:5" ht="13.5" thickBot="1" x14ac:dyDescent="0.25">
      <c r="A64" s="23" t="s">
        <v>107</v>
      </c>
      <c r="E64" s="106"/>
    </row>
    <row r="65" spans="1:5" s="8" customFormat="1" ht="9.75" customHeight="1" x14ac:dyDescent="0.25">
      <c r="A65" s="324" t="s">
        <v>4</v>
      </c>
      <c r="B65" s="326" t="s">
        <v>5</v>
      </c>
      <c r="C65" s="331" t="s">
        <v>6</v>
      </c>
      <c r="D65" s="336" t="s">
        <v>904</v>
      </c>
      <c r="E65" s="338" t="s">
        <v>930</v>
      </c>
    </row>
    <row r="66" spans="1:5" s="8" customFormat="1" ht="17.25" customHeight="1" thickBot="1" x14ac:dyDescent="0.3">
      <c r="A66" s="333"/>
      <c r="B66" s="334"/>
      <c r="C66" s="335"/>
      <c r="D66" s="337"/>
      <c r="E66" s="339"/>
    </row>
    <row r="67" spans="1:5" s="8" customFormat="1" ht="16.5" thickTop="1" x14ac:dyDescent="0.25">
      <c r="A67" s="32" t="s">
        <v>7</v>
      </c>
      <c r="B67" s="33" t="s">
        <v>108</v>
      </c>
      <c r="C67" s="34" t="s">
        <v>109</v>
      </c>
      <c r="D67" s="222"/>
      <c r="E67" s="223"/>
    </row>
    <row r="68" spans="1:5" s="8" customFormat="1" ht="25.5" x14ac:dyDescent="0.25">
      <c r="A68" s="35" t="s">
        <v>10</v>
      </c>
      <c r="B68" s="13" t="s">
        <v>110</v>
      </c>
      <c r="C68" s="14" t="s">
        <v>109</v>
      </c>
      <c r="D68" s="232"/>
      <c r="E68" s="224"/>
    </row>
    <row r="69" spans="1:5" s="8" customFormat="1" ht="13.5" thickBot="1" x14ac:dyDescent="0.3">
      <c r="A69" s="36" t="s">
        <v>13</v>
      </c>
      <c r="B69" s="37" t="s">
        <v>111</v>
      </c>
      <c r="C69" s="38" t="s">
        <v>112</v>
      </c>
      <c r="D69" s="233">
        <v>60</v>
      </c>
      <c r="E69" s="234">
        <v>60</v>
      </c>
    </row>
    <row r="70" spans="1:5" x14ac:dyDescent="0.2">
      <c r="B70" s="21"/>
      <c r="C70" s="20"/>
      <c r="E70" s="106"/>
    </row>
    <row r="71" spans="1:5" customFormat="1" ht="15.75" x14ac:dyDescent="0.25">
      <c r="A71" s="4" t="s">
        <v>113</v>
      </c>
      <c r="B71" s="2"/>
      <c r="C71" s="2"/>
      <c r="D71" s="107"/>
      <c r="E71" s="213"/>
    </row>
    <row r="72" spans="1:5" customFormat="1" ht="29.25" customHeight="1" thickBot="1" x14ac:dyDescent="0.3">
      <c r="A72" s="330" t="s">
        <v>114</v>
      </c>
      <c r="B72" s="330"/>
      <c r="C72" s="330"/>
      <c r="D72" s="330"/>
      <c r="E72" s="330"/>
    </row>
    <row r="73" spans="1:5" s="8" customFormat="1" ht="9.75" customHeight="1" x14ac:dyDescent="0.25">
      <c r="A73" s="341" t="s">
        <v>4</v>
      </c>
      <c r="B73" s="343" t="s">
        <v>115</v>
      </c>
      <c r="C73" s="345" t="s">
        <v>6</v>
      </c>
      <c r="D73" s="347" t="s">
        <v>905</v>
      </c>
      <c r="E73" s="319" t="s">
        <v>941</v>
      </c>
    </row>
    <row r="74" spans="1:5" s="8" customFormat="1" ht="17.25" customHeight="1" thickBot="1" x14ac:dyDescent="0.3">
      <c r="A74" s="342"/>
      <c r="B74" s="344"/>
      <c r="C74" s="346"/>
      <c r="D74" s="348"/>
      <c r="E74" s="320"/>
    </row>
    <row r="75" spans="1:5" customFormat="1" ht="15.75" thickTop="1" x14ac:dyDescent="0.25">
      <c r="A75" s="276" t="s">
        <v>7</v>
      </c>
      <c r="B75" s="131" t="s">
        <v>116</v>
      </c>
      <c r="C75" s="275" t="s">
        <v>27</v>
      </c>
      <c r="D75" s="277">
        <v>65</v>
      </c>
      <c r="E75" s="278">
        <v>50</v>
      </c>
    </row>
    <row r="76" spans="1:5" customFormat="1" ht="15" x14ac:dyDescent="0.25">
      <c r="A76" s="276" t="s">
        <v>10</v>
      </c>
      <c r="B76" s="131" t="s">
        <v>117</v>
      </c>
      <c r="C76" s="275" t="s">
        <v>27</v>
      </c>
      <c r="D76" s="279">
        <v>100</v>
      </c>
      <c r="E76" s="278">
        <v>100</v>
      </c>
    </row>
    <row r="77" spans="1:5" customFormat="1" ht="15" x14ac:dyDescent="0.25">
      <c r="A77" s="276" t="s">
        <v>13</v>
      </c>
      <c r="B77" s="131" t="s">
        <v>118</v>
      </c>
      <c r="C77" s="275" t="s">
        <v>27</v>
      </c>
      <c r="D77" s="279">
        <v>50</v>
      </c>
      <c r="E77" s="278">
        <v>50</v>
      </c>
    </row>
    <row r="78" spans="1:5" customFormat="1" ht="15" x14ac:dyDescent="0.25">
      <c r="A78" s="276" t="s">
        <v>91</v>
      </c>
      <c r="B78" s="131" t="s">
        <v>119</v>
      </c>
      <c r="C78" s="275" t="s">
        <v>27</v>
      </c>
      <c r="D78" s="279">
        <v>0</v>
      </c>
      <c r="E78" s="278">
        <v>80</v>
      </c>
    </row>
    <row r="79" spans="1:5" customFormat="1" ht="15" x14ac:dyDescent="0.25">
      <c r="A79" s="276" t="s">
        <v>15</v>
      </c>
      <c r="B79" s="131" t="s">
        <v>120</v>
      </c>
      <c r="C79" s="275" t="s">
        <v>27</v>
      </c>
      <c r="D79" s="218">
        <v>0</v>
      </c>
      <c r="E79" s="278">
        <v>40</v>
      </c>
    </row>
    <row r="80" spans="1:5" customFormat="1" ht="15" x14ac:dyDescent="0.25">
      <c r="A80" s="276" t="s">
        <v>17</v>
      </c>
      <c r="B80" s="131" t="s">
        <v>123</v>
      </c>
      <c r="C80" s="275" t="s">
        <v>27</v>
      </c>
      <c r="D80" s="218">
        <v>48</v>
      </c>
      <c r="E80" s="278">
        <v>11</v>
      </c>
    </row>
    <row r="81" spans="1:5" customFormat="1" ht="15" x14ac:dyDescent="0.25">
      <c r="A81" s="276" t="s">
        <v>20</v>
      </c>
      <c r="B81" s="131" t="s">
        <v>126</v>
      </c>
      <c r="C81" s="275" t="s">
        <v>27</v>
      </c>
      <c r="D81" s="279">
        <v>50</v>
      </c>
      <c r="E81" s="278">
        <v>50</v>
      </c>
    </row>
    <row r="82" spans="1:5" customFormat="1" ht="15" x14ac:dyDescent="0.25">
      <c r="A82" s="276" t="s">
        <v>23</v>
      </c>
      <c r="B82" s="131" t="s">
        <v>906</v>
      </c>
      <c r="C82" s="275" t="s">
        <v>27</v>
      </c>
      <c r="D82" s="279">
        <v>20</v>
      </c>
      <c r="E82" s="280">
        <v>25</v>
      </c>
    </row>
    <row r="83" spans="1:5" customFormat="1" ht="15" x14ac:dyDescent="0.25">
      <c r="A83" s="276" t="s">
        <v>25</v>
      </c>
      <c r="B83" s="131" t="s">
        <v>820</v>
      </c>
      <c r="C83" s="275" t="s">
        <v>27</v>
      </c>
      <c r="D83" s="218">
        <v>50</v>
      </c>
      <c r="E83" s="281">
        <v>50</v>
      </c>
    </row>
    <row r="84" spans="1:5" customFormat="1" ht="15" x14ac:dyDescent="0.25">
      <c r="A84" s="276" t="s">
        <v>28</v>
      </c>
      <c r="B84" s="131" t="s">
        <v>932</v>
      </c>
      <c r="C84" s="275" t="s">
        <v>27</v>
      </c>
      <c r="D84" s="218">
        <v>0</v>
      </c>
      <c r="E84" s="281">
        <v>30</v>
      </c>
    </row>
    <row r="85" spans="1:5" customFormat="1" ht="15" x14ac:dyDescent="0.25">
      <c r="A85" s="276" t="s">
        <v>30</v>
      </c>
      <c r="B85" s="131" t="s">
        <v>822</v>
      </c>
      <c r="C85" s="275" t="s">
        <v>27</v>
      </c>
      <c r="D85" s="218">
        <v>150</v>
      </c>
      <c r="E85" s="282">
        <v>150</v>
      </c>
    </row>
    <row r="86" spans="1:5" customFormat="1" ht="15" x14ac:dyDescent="0.25">
      <c r="A86" s="276" t="s">
        <v>32</v>
      </c>
      <c r="B86" s="131" t="s">
        <v>916</v>
      </c>
      <c r="C86" s="275" t="s">
        <v>27</v>
      </c>
      <c r="D86" s="218">
        <v>50</v>
      </c>
      <c r="E86" s="282">
        <v>50</v>
      </c>
    </row>
    <row r="87" spans="1:5" customFormat="1" ht="15" x14ac:dyDescent="0.25">
      <c r="A87" s="276" t="s">
        <v>34</v>
      </c>
      <c r="B87" s="131" t="s">
        <v>907</v>
      </c>
      <c r="C87" s="275" t="s">
        <v>27</v>
      </c>
      <c r="D87" s="218">
        <v>14</v>
      </c>
      <c r="E87" s="282">
        <v>21</v>
      </c>
    </row>
    <row r="88" spans="1:5" customFormat="1" ht="20.25" customHeight="1" x14ac:dyDescent="0.25">
      <c r="A88" s="276" t="s">
        <v>36</v>
      </c>
      <c r="B88" s="131" t="s">
        <v>908</v>
      </c>
      <c r="C88" s="275" t="s">
        <v>27</v>
      </c>
      <c r="D88" s="218">
        <v>20</v>
      </c>
      <c r="E88" s="282">
        <v>0</v>
      </c>
    </row>
    <row r="89" spans="1:5" customFormat="1" ht="15" x14ac:dyDescent="0.25">
      <c r="A89" s="276" t="s">
        <v>38</v>
      </c>
      <c r="B89" s="131" t="s">
        <v>909</v>
      </c>
      <c r="C89" s="275" t="s">
        <v>27</v>
      </c>
      <c r="D89" s="218">
        <v>61</v>
      </c>
      <c r="E89" s="282">
        <v>33</v>
      </c>
    </row>
    <row r="90" spans="1:5" customFormat="1" ht="15" x14ac:dyDescent="0.25">
      <c r="A90" s="276" t="s">
        <v>40</v>
      </c>
      <c r="B90" s="131" t="s">
        <v>917</v>
      </c>
      <c r="C90" s="275" t="s">
        <v>27</v>
      </c>
      <c r="D90" s="218">
        <v>41</v>
      </c>
      <c r="E90" s="282">
        <v>0</v>
      </c>
    </row>
    <row r="91" spans="1:5" customFormat="1" ht="15" x14ac:dyDescent="0.25">
      <c r="A91" s="276" t="s">
        <v>42</v>
      </c>
      <c r="B91" s="131" t="s">
        <v>918</v>
      </c>
      <c r="C91" s="275" t="s">
        <v>27</v>
      </c>
      <c r="D91" s="218">
        <v>30</v>
      </c>
      <c r="E91" s="282">
        <v>20</v>
      </c>
    </row>
    <row r="92" spans="1:5" customFormat="1" ht="15" x14ac:dyDescent="0.25">
      <c r="A92" s="276" t="s">
        <v>44</v>
      </c>
      <c r="B92" s="131" t="s">
        <v>919</v>
      </c>
      <c r="C92" s="275" t="s">
        <v>27</v>
      </c>
      <c r="D92" s="218">
        <v>10</v>
      </c>
      <c r="E92" s="282">
        <v>0</v>
      </c>
    </row>
    <row r="93" spans="1:5" customFormat="1" ht="15" customHeight="1" x14ac:dyDescent="0.25">
      <c r="A93" s="276" t="s">
        <v>46</v>
      </c>
      <c r="B93" s="131" t="s">
        <v>920</v>
      </c>
      <c r="C93" s="275" t="s">
        <v>27</v>
      </c>
      <c r="D93" s="218">
        <v>10</v>
      </c>
      <c r="E93" s="282">
        <v>0</v>
      </c>
    </row>
    <row r="94" spans="1:5" customFormat="1" ht="15" customHeight="1" x14ac:dyDescent="0.25">
      <c r="A94" s="276" t="s">
        <v>48</v>
      </c>
      <c r="B94" s="131" t="s">
        <v>921</v>
      </c>
      <c r="C94" s="275" t="s">
        <v>27</v>
      </c>
      <c r="D94" s="218">
        <v>10</v>
      </c>
      <c r="E94" s="282">
        <v>0</v>
      </c>
    </row>
    <row r="95" spans="1:5" customFormat="1" ht="15" x14ac:dyDescent="0.25">
      <c r="A95" s="276" t="s">
        <v>50</v>
      </c>
      <c r="B95" s="131" t="s">
        <v>922</v>
      </c>
      <c r="C95" s="275" t="s">
        <v>27</v>
      </c>
      <c r="D95" s="218">
        <v>10</v>
      </c>
      <c r="E95" s="282">
        <v>30</v>
      </c>
    </row>
    <row r="96" spans="1:5" customFormat="1" ht="15" x14ac:dyDescent="0.25">
      <c r="A96" s="276" t="s">
        <v>121</v>
      </c>
      <c r="B96" s="131" t="s">
        <v>923</v>
      </c>
      <c r="C96" s="275" t="s">
        <v>27</v>
      </c>
      <c r="D96" s="218">
        <v>10</v>
      </c>
      <c r="E96" s="282">
        <v>10</v>
      </c>
    </row>
    <row r="97" spans="1:5" customFormat="1" ht="15" x14ac:dyDescent="0.25">
      <c r="A97" s="276" t="s">
        <v>122</v>
      </c>
      <c r="B97" s="131" t="s">
        <v>924</v>
      </c>
      <c r="C97" s="275" t="s">
        <v>27</v>
      </c>
      <c r="D97" s="218">
        <v>10</v>
      </c>
      <c r="E97" s="282">
        <v>0</v>
      </c>
    </row>
    <row r="98" spans="1:5" customFormat="1" ht="15" x14ac:dyDescent="0.25">
      <c r="A98" s="276" t="s">
        <v>124</v>
      </c>
      <c r="B98" s="131" t="s">
        <v>925</v>
      </c>
      <c r="C98" s="275" t="s">
        <v>27</v>
      </c>
      <c r="D98" s="218">
        <v>10</v>
      </c>
      <c r="E98" s="282">
        <v>0</v>
      </c>
    </row>
    <row r="99" spans="1:5" ht="15" x14ac:dyDescent="0.2">
      <c r="A99" s="276" t="s">
        <v>125</v>
      </c>
      <c r="B99" s="131" t="s">
        <v>926</v>
      </c>
      <c r="C99" s="275" t="s">
        <v>27</v>
      </c>
      <c r="D99" s="218">
        <v>10</v>
      </c>
      <c r="E99" s="282"/>
    </row>
    <row r="100" spans="1:5" ht="30" x14ac:dyDescent="0.2">
      <c r="A100" s="276" t="s">
        <v>127</v>
      </c>
      <c r="B100" s="131" t="s">
        <v>927</v>
      </c>
      <c r="C100" s="275" t="s">
        <v>27</v>
      </c>
      <c r="D100" s="218">
        <v>10</v>
      </c>
      <c r="E100" s="282"/>
    </row>
    <row r="101" spans="1:5" ht="30" x14ac:dyDescent="0.2">
      <c r="A101" s="276" t="s">
        <v>128</v>
      </c>
      <c r="B101" s="131" t="s">
        <v>928</v>
      </c>
      <c r="C101" s="275" t="s">
        <v>27</v>
      </c>
      <c r="D101" s="218">
        <v>50</v>
      </c>
      <c r="E101" s="282">
        <v>0</v>
      </c>
    </row>
    <row r="102" spans="1:5" ht="15" x14ac:dyDescent="0.2">
      <c r="A102" s="276" t="s">
        <v>129</v>
      </c>
      <c r="B102" s="131" t="s">
        <v>929</v>
      </c>
      <c r="C102" s="275" t="s">
        <v>27</v>
      </c>
      <c r="D102" s="218">
        <v>30</v>
      </c>
      <c r="E102" s="282">
        <v>0</v>
      </c>
    </row>
    <row r="103" spans="1:5" ht="15" x14ac:dyDescent="0.2">
      <c r="A103" s="276" t="s">
        <v>130</v>
      </c>
      <c r="B103" s="131" t="s">
        <v>910</v>
      </c>
      <c r="C103" s="275" t="s">
        <v>27</v>
      </c>
      <c r="D103" s="218">
        <v>50</v>
      </c>
      <c r="E103" s="282">
        <v>50</v>
      </c>
    </row>
    <row r="104" spans="1:5" ht="30" x14ac:dyDescent="0.2">
      <c r="A104" s="276" t="s">
        <v>131</v>
      </c>
      <c r="B104" s="131" t="s">
        <v>911</v>
      </c>
      <c r="C104" s="275" t="s">
        <v>27</v>
      </c>
      <c r="D104" s="218">
        <v>30</v>
      </c>
      <c r="E104" s="282">
        <v>30</v>
      </c>
    </row>
    <row r="105" spans="1:5" ht="15" x14ac:dyDescent="0.2">
      <c r="A105" s="276" t="s">
        <v>132</v>
      </c>
      <c r="B105" s="131" t="s">
        <v>933</v>
      </c>
      <c r="C105" s="275" t="s">
        <v>27</v>
      </c>
      <c r="D105" s="218">
        <v>0</v>
      </c>
      <c r="E105" s="282">
        <v>30</v>
      </c>
    </row>
    <row r="106" spans="1:5" ht="15" x14ac:dyDescent="0.2">
      <c r="A106" s="283" t="s">
        <v>133</v>
      </c>
      <c r="B106" s="131" t="s">
        <v>934</v>
      </c>
      <c r="C106" s="275" t="s">
        <v>27</v>
      </c>
      <c r="D106" s="218">
        <v>0</v>
      </c>
      <c r="E106" s="282">
        <v>68</v>
      </c>
    </row>
    <row r="107" spans="1:5" ht="15" x14ac:dyDescent="0.2">
      <c r="A107" s="283" t="s">
        <v>134</v>
      </c>
      <c r="B107" s="131" t="s">
        <v>935</v>
      </c>
      <c r="C107" s="275" t="s">
        <v>27</v>
      </c>
      <c r="D107" s="218">
        <v>0</v>
      </c>
      <c r="E107" s="282">
        <v>100</v>
      </c>
    </row>
    <row r="108" spans="1:5" ht="15" x14ac:dyDescent="0.2">
      <c r="A108" s="283" t="s">
        <v>135</v>
      </c>
      <c r="B108" s="131" t="s">
        <v>936</v>
      </c>
      <c r="C108" s="275" t="s">
        <v>27</v>
      </c>
      <c r="D108" s="218">
        <v>0</v>
      </c>
      <c r="E108" s="282">
        <v>220</v>
      </c>
    </row>
    <row r="109" spans="1:5" ht="15" x14ac:dyDescent="0.2">
      <c r="A109" s="283" t="s">
        <v>136</v>
      </c>
      <c r="B109" s="131" t="s">
        <v>937</v>
      </c>
      <c r="C109" s="275" t="s">
        <v>27</v>
      </c>
      <c r="D109" s="218">
        <v>0</v>
      </c>
      <c r="E109" s="282">
        <v>100</v>
      </c>
    </row>
    <row r="110" spans="1:5" ht="19.5" customHeight="1" x14ac:dyDescent="0.2">
      <c r="A110" s="283" t="s">
        <v>137</v>
      </c>
      <c r="B110" s="131" t="s">
        <v>938</v>
      </c>
      <c r="C110" s="275" t="s">
        <v>27</v>
      </c>
      <c r="D110" s="218">
        <v>0</v>
      </c>
      <c r="E110" s="282">
        <v>20</v>
      </c>
    </row>
    <row r="111" spans="1:5" ht="15" x14ac:dyDescent="0.2">
      <c r="A111" s="283" t="s">
        <v>138</v>
      </c>
      <c r="B111" s="131" t="s">
        <v>939</v>
      </c>
      <c r="C111" s="275" t="s">
        <v>27</v>
      </c>
      <c r="D111" s="218">
        <v>0</v>
      </c>
      <c r="E111" s="282">
        <v>50</v>
      </c>
    </row>
    <row r="112" spans="1:5" ht="15.75" thickBot="1" x14ac:dyDescent="0.25">
      <c r="A112" s="284" t="s">
        <v>139</v>
      </c>
      <c r="B112" s="205" t="s">
        <v>940</v>
      </c>
      <c r="C112" s="285" t="s">
        <v>27</v>
      </c>
      <c r="D112" s="286">
        <v>0</v>
      </c>
      <c r="E112" s="287">
        <v>59</v>
      </c>
    </row>
    <row r="113" spans="1:5" ht="15" x14ac:dyDescent="0.2">
      <c r="A113" s="196"/>
      <c r="B113" s="197"/>
      <c r="C113" s="198"/>
      <c r="D113" s="108"/>
      <c r="E113" s="214"/>
    </row>
    <row r="114" spans="1:5" ht="15" x14ac:dyDescent="0.2">
      <c r="A114" s="4" t="s">
        <v>158</v>
      </c>
      <c r="E114" s="106"/>
    </row>
    <row r="115" spans="1:5" ht="13.5" thickBot="1" x14ac:dyDescent="0.25">
      <c r="A115" s="23" t="s">
        <v>159</v>
      </c>
      <c r="E115" s="106"/>
    </row>
    <row r="116" spans="1:5" s="8" customFormat="1" ht="9.75" customHeight="1" x14ac:dyDescent="0.25">
      <c r="A116" s="349" t="s">
        <v>4</v>
      </c>
      <c r="B116" s="351" t="s">
        <v>5</v>
      </c>
      <c r="C116" s="345" t="s">
        <v>6</v>
      </c>
      <c r="D116" s="347" t="s">
        <v>905</v>
      </c>
      <c r="E116" s="319" t="s">
        <v>931</v>
      </c>
    </row>
    <row r="117" spans="1:5" s="8" customFormat="1" ht="17.25" customHeight="1" thickBot="1" x14ac:dyDescent="0.3">
      <c r="A117" s="350"/>
      <c r="B117" s="352"/>
      <c r="C117" s="346"/>
      <c r="D117" s="348"/>
      <c r="E117" s="320"/>
    </row>
    <row r="118" spans="1:5" s="8" customFormat="1" ht="29.25" customHeight="1" thickTop="1" x14ac:dyDescent="0.25">
      <c r="A118" s="39" t="s">
        <v>7</v>
      </c>
      <c r="B118" s="10" t="s">
        <v>160</v>
      </c>
      <c r="C118" s="11" t="s">
        <v>27</v>
      </c>
      <c r="D118" s="217">
        <v>2793</v>
      </c>
      <c r="E118" s="193">
        <v>7884627</v>
      </c>
    </row>
    <row r="119" spans="1:5" s="8" customFormat="1" ht="27" customHeight="1" x14ac:dyDescent="0.2">
      <c r="A119" s="35" t="s">
        <v>10</v>
      </c>
      <c r="B119" s="13" t="s">
        <v>161</v>
      </c>
      <c r="C119" s="14" t="s">
        <v>27</v>
      </c>
      <c r="D119" s="219">
        <v>0</v>
      </c>
      <c r="E119" s="194">
        <v>0</v>
      </c>
    </row>
    <row r="120" spans="1:5" s="8" customFormat="1" ht="28.5" customHeight="1" x14ac:dyDescent="0.2">
      <c r="A120" s="35" t="s">
        <v>13</v>
      </c>
      <c r="B120" s="13" t="s">
        <v>162</v>
      </c>
      <c r="C120" s="14" t="s">
        <v>27</v>
      </c>
      <c r="D120" s="219">
        <v>0</v>
      </c>
      <c r="E120" s="194">
        <v>0</v>
      </c>
    </row>
    <row r="121" spans="1:5" s="8" customFormat="1" x14ac:dyDescent="0.2">
      <c r="A121" s="35" t="s">
        <v>91</v>
      </c>
      <c r="B121" s="13" t="s">
        <v>163</v>
      </c>
      <c r="C121" s="14" t="s">
        <v>27</v>
      </c>
      <c r="D121" s="219">
        <v>0</v>
      </c>
      <c r="E121" s="194">
        <v>0</v>
      </c>
    </row>
    <row r="122" spans="1:5" s="8" customFormat="1" ht="25.5" customHeight="1" x14ac:dyDescent="0.2">
      <c r="A122" s="35" t="s">
        <v>15</v>
      </c>
      <c r="B122" s="13" t="s">
        <v>164</v>
      </c>
      <c r="C122" s="14" t="s">
        <v>165</v>
      </c>
      <c r="D122" s="219">
        <v>0</v>
      </c>
      <c r="E122" s="194">
        <v>0</v>
      </c>
    </row>
    <row r="123" spans="1:5" s="8" customFormat="1" x14ac:dyDescent="0.2">
      <c r="A123" s="35" t="s">
        <v>17</v>
      </c>
      <c r="B123" s="13" t="s">
        <v>166</v>
      </c>
      <c r="C123" s="14" t="s">
        <v>27</v>
      </c>
      <c r="D123" s="219">
        <v>0</v>
      </c>
      <c r="E123" s="194">
        <v>33650</v>
      </c>
    </row>
    <row r="124" spans="1:5" s="8" customFormat="1" x14ac:dyDescent="0.2">
      <c r="A124" s="35" t="s">
        <v>20</v>
      </c>
      <c r="B124" s="13" t="s">
        <v>167</v>
      </c>
      <c r="C124" s="14" t="s">
        <v>27</v>
      </c>
      <c r="D124" s="219">
        <v>2844950</v>
      </c>
      <c r="E124" s="194">
        <v>92477</v>
      </c>
    </row>
    <row r="125" spans="1:5" s="8" customFormat="1" ht="13.5" thickBot="1" x14ac:dyDescent="0.25">
      <c r="A125" s="36" t="s">
        <v>23</v>
      </c>
      <c r="B125" s="37" t="s">
        <v>168</v>
      </c>
      <c r="C125" s="38" t="s">
        <v>27</v>
      </c>
      <c r="D125" s="220">
        <f>SUM(D118:D124)-D122</f>
        <v>2847743</v>
      </c>
      <c r="E125" s="195">
        <f>SUM(E118:E124)-E122</f>
        <v>8010754</v>
      </c>
    </row>
    <row r="126" spans="1:5" x14ac:dyDescent="0.2">
      <c r="B126" s="21"/>
      <c r="C126" s="20"/>
      <c r="E126" s="106"/>
    </row>
    <row r="127" spans="1:5" ht="15" x14ac:dyDescent="0.2">
      <c r="A127" s="4" t="s">
        <v>169</v>
      </c>
      <c r="E127" s="106"/>
    </row>
    <row r="128" spans="1:5" ht="17.25" customHeight="1" thickBot="1" x14ac:dyDescent="0.25">
      <c r="A128" s="40" t="s">
        <v>170</v>
      </c>
      <c r="B128" s="41"/>
      <c r="C128" s="41"/>
      <c r="D128" s="6"/>
      <c r="E128" s="6"/>
    </row>
    <row r="129" spans="1:6" s="8" customFormat="1" ht="9.75" customHeight="1" x14ac:dyDescent="0.25">
      <c r="A129" s="324" t="s">
        <v>4</v>
      </c>
      <c r="B129" s="326" t="s">
        <v>5</v>
      </c>
      <c r="C129" s="331" t="s">
        <v>6</v>
      </c>
      <c r="D129" s="338" t="s">
        <v>931</v>
      </c>
      <c r="E129" s="202"/>
    </row>
    <row r="130" spans="1:6" s="8" customFormat="1" ht="17.25" customHeight="1" thickBot="1" x14ac:dyDescent="0.3">
      <c r="A130" s="325"/>
      <c r="B130" s="327"/>
      <c r="C130" s="332"/>
      <c r="D130" s="340"/>
      <c r="E130" s="202"/>
    </row>
    <row r="131" spans="1:6" s="8" customFormat="1" ht="26.25" customHeight="1" thickTop="1" x14ac:dyDescent="0.25">
      <c r="A131" s="39" t="s">
        <v>7</v>
      </c>
      <c r="B131" s="10" t="s">
        <v>171</v>
      </c>
      <c r="C131" s="11" t="s">
        <v>172</v>
      </c>
      <c r="D131" s="229">
        <v>91</v>
      </c>
      <c r="E131" s="202"/>
    </row>
    <row r="132" spans="1:6" s="8" customFormat="1" ht="25.5" x14ac:dyDescent="0.25">
      <c r="A132" s="35" t="s">
        <v>10</v>
      </c>
      <c r="B132" s="13" t="s">
        <v>173</v>
      </c>
      <c r="C132" s="14" t="s">
        <v>165</v>
      </c>
      <c r="D132" s="104">
        <v>11654</v>
      </c>
      <c r="E132" s="206"/>
    </row>
    <row r="133" spans="1:6" s="8" customFormat="1" ht="25.5" x14ac:dyDescent="0.25">
      <c r="A133" s="35" t="s">
        <v>13</v>
      </c>
      <c r="B133" s="13" t="s">
        <v>174</v>
      </c>
      <c r="C133" s="14" t="s">
        <v>165</v>
      </c>
      <c r="D133" s="226">
        <v>7776</v>
      </c>
      <c r="E133" s="202"/>
    </row>
    <row r="134" spans="1:6" s="8" customFormat="1" ht="19.5" customHeight="1" x14ac:dyDescent="0.25">
      <c r="A134" s="35" t="s">
        <v>91</v>
      </c>
      <c r="B134" s="13" t="s">
        <v>175</v>
      </c>
      <c r="C134" s="14" t="s">
        <v>165</v>
      </c>
      <c r="D134" s="226">
        <v>240</v>
      </c>
      <c r="E134" s="202"/>
    </row>
    <row r="135" spans="1:6" s="8" customFormat="1" ht="19.5" customHeight="1" x14ac:dyDescent="0.25">
      <c r="A135" s="35" t="s">
        <v>15</v>
      </c>
      <c r="B135" s="13" t="s">
        <v>176</v>
      </c>
      <c r="C135" s="14" t="s">
        <v>177</v>
      </c>
      <c r="D135" s="225">
        <v>37.380000000000003</v>
      </c>
      <c r="E135" s="202"/>
    </row>
    <row r="136" spans="1:6" s="8" customFormat="1" x14ac:dyDescent="0.25">
      <c r="A136" s="35" t="s">
        <v>17</v>
      </c>
      <c r="B136" s="13" t="s">
        <v>178</v>
      </c>
      <c r="C136" s="14" t="s">
        <v>165</v>
      </c>
      <c r="D136" s="227">
        <v>97</v>
      </c>
      <c r="E136" s="202"/>
    </row>
    <row r="137" spans="1:6" s="8" customFormat="1" ht="26.25" thickBot="1" x14ac:dyDescent="0.3">
      <c r="A137" s="36" t="s">
        <v>20</v>
      </c>
      <c r="B137" s="37" t="s">
        <v>179</v>
      </c>
      <c r="C137" s="38" t="s">
        <v>165</v>
      </c>
      <c r="D137" s="228">
        <v>7626</v>
      </c>
      <c r="E137" s="202"/>
    </row>
    <row r="138" spans="1:6" x14ac:dyDescent="0.2">
      <c r="B138" s="21"/>
      <c r="C138" s="20"/>
      <c r="E138" s="106"/>
    </row>
    <row r="139" spans="1:6" ht="15" x14ac:dyDescent="0.2">
      <c r="A139" s="4" t="s">
        <v>180</v>
      </c>
      <c r="E139" s="106"/>
    </row>
    <row r="140" spans="1:6" ht="13.5" thickBot="1" x14ac:dyDescent="0.25">
      <c r="A140" s="23" t="s">
        <v>181</v>
      </c>
      <c r="E140" s="106"/>
    </row>
    <row r="141" spans="1:6" s="8" customFormat="1" ht="29.25" customHeight="1" thickBot="1" x14ac:dyDescent="0.3">
      <c r="A141" s="42" t="s">
        <v>4</v>
      </c>
      <c r="B141" s="43" t="s">
        <v>182</v>
      </c>
      <c r="C141" s="43" t="s">
        <v>183</v>
      </c>
      <c r="D141" s="230" t="s">
        <v>966</v>
      </c>
      <c r="E141" s="115" t="s">
        <v>184</v>
      </c>
    </row>
    <row r="142" spans="1:6" s="8" customFormat="1" ht="14.25" thickTop="1" thickBot="1" x14ac:dyDescent="0.3">
      <c r="A142" s="44" t="s">
        <v>7</v>
      </c>
      <c r="B142" s="45" t="s">
        <v>185</v>
      </c>
      <c r="C142" s="46" t="s">
        <v>186</v>
      </c>
      <c r="D142" s="231">
        <v>1</v>
      </c>
      <c r="E142" s="116">
        <v>1</v>
      </c>
    </row>
    <row r="143" spans="1:6" x14ac:dyDescent="0.2">
      <c r="E143" s="106"/>
    </row>
    <row r="144" spans="1:6" customFormat="1" ht="15.75" x14ac:dyDescent="0.25">
      <c r="A144" s="50" t="s">
        <v>187</v>
      </c>
      <c r="B144" s="109"/>
      <c r="C144" s="109"/>
      <c r="D144" s="109"/>
      <c r="E144" s="215"/>
      <c r="F144" s="109"/>
    </row>
    <row r="145" spans="1:6" customFormat="1" ht="15.75" thickBot="1" x14ac:dyDescent="0.3">
      <c r="A145" s="51" t="s">
        <v>188</v>
      </c>
      <c r="B145" s="109"/>
      <c r="C145" s="109"/>
      <c r="D145" s="109"/>
      <c r="E145" s="215"/>
      <c r="F145" s="109"/>
    </row>
    <row r="146" spans="1:6" customFormat="1" ht="51.75" thickBot="1" x14ac:dyDescent="0.3">
      <c r="A146" s="122" t="s">
        <v>189</v>
      </c>
      <c r="B146" s="123" t="s">
        <v>190</v>
      </c>
      <c r="C146" s="117" t="s">
        <v>191</v>
      </c>
      <c r="D146" s="117" t="s">
        <v>965</v>
      </c>
      <c r="E146" s="117" t="s">
        <v>192</v>
      </c>
      <c r="F146" s="124" t="s">
        <v>641</v>
      </c>
    </row>
    <row r="147" spans="1:6" customFormat="1" ht="15.75" thickTop="1" x14ac:dyDescent="0.25">
      <c r="A147" s="288" t="s">
        <v>193</v>
      </c>
      <c r="B147" s="313">
        <v>292</v>
      </c>
      <c r="C147" s="313">
        <v>2</v>
      </c>
      <c r="D147" s="313">
        <v>0</v>
      </c>
      <c r="E147" s="313">
        <v>40754</v>
      </c>
      <c r="F147" s="353">
        <v>7667767</v>
      </c>
    </row>
    <row r="148" spans="1:6" customFormat="1" ht="15" x14ac:dyDescent="0.25">
      <c r="A148" s="289" t="s">
        <v>194</v>
      </c>
      <c r="B148" s="315"/>
      <c r="C148" s="315"/>
      <c r="D148" s="315"/>
      <c r="E148" s="315"/>
      <c r="F148" s="354"/>
    </row>
    <row r="149" spans="1:6" customFormat="1" ht="15" x14ac:dyDescent="0.25">
      <c r="A149" s="289" t="s">
        <v>195</v>
      </c>
      <c r="B149" s="315"/>
      <c r="C149" s="315"/>
      <c r="D149" s="315"/>
      <c r="E149" s="315"/>
      <c r="F149" s="354"/>
    </row>
    <row r="150" spans="1:6" customFormat="1" ht="15" x14ac:dyDescent="0.25">
      <c r="A150" s="289" t="s">
        <v>196</v>
      </c>
      <c r="B150" s="315"/>
      <c r="C150" s="315"/>
      <c r="D150" s="315"/>
      <c r="E150" s="315"/>
      <c r="F150" s="354"/>
    </row>
    <row r="151" spans="1:6" customFormat="1" ht="15" x14ac:dyDescent="0.25">
      <c r="A151" s="289" t="s">
        <v>197</v>
      </c>
      <c r="B151" s="315"/>
      <c r="C151" s="315"/>
      <c r="D151" s="315"/>
      <c r="E151" s="315"/>
      <c r="F151" s="354"/>
    </row>
    <row r="152" spans="1:6" customFormat="1" ht="15" x14ac:dyDescent="0.25">
      <c r="A152" s="289" t="s">
        <v>198</v>
      </c>
      <c r="B152" s="315"/>
      <c r="C152" s="315"/>
      <c r="D152" s="315"/>
      <c r="E152" s="315"/>
      <c r="F152" s="354"/>
    </row>
    <row r="153" spans="1:6" customFormat="1" ht="15" x14ac:dyDescent="0.25">
      <c r="A153" s="289" t="s">
        <v>942</v>
      </c>
      <c r="B153" s="315"/>
      <c r="C153" s="315"/>
      <c r="D153" s="315"/>
      <c r="E153" s="315"/>
      <c r="F153" s="354"/>
    </row>
    <row r="154" spans="1:6" customFormat="1" ht="15" x14ac:dyDescent="0.25">
      <c r="A154" s="290" t="s">
        <v>943</v>
      </c>
      <c r="B154" s="314"/>
      <c r="C154" s="314"/>
      <c r="D154" s="314"/>
      <c r="E154" s="314"/>
      <c r="F154" s="355"/>
    </row>
    <row r="155" spans="1:6" customFormat="1" ht="15" x14ac:dyDescent="0.25">
      <c r="A155" s="291" t="s">
        <v>199</v>
      </c>
      <c r="B155" s="200">
        <v>224</v>
      </c>
      <c r="C155" s="200">
        <v>0</v>
      </c>
      <c r="D155" s="200">
        <v>0</v>
      </c>
      <c r="E155" s="200">
        <v>15691</v>
      </c>
      <c r="F155" s="306">
        <v>3175524</v>
      </c>
    </row>
    <row r="156" spans="1:6" customFormat="1" ht="15" x14ac:dyDescent="0.25">
      <c r="A156" s="288" t="s">
        <v>200</v>
      </c>
      <c r="B156" s="313">
        <v>24</v>
      </c>
      <c r="C156" s="313">
        <v>3</v>
      </c>
      <c r="D156" s="313">
        <v>0</v>
      </c>
      <c r="E156" s="313">
        <v>3593</v>
      </c>
      <c r="F156" s="353">
        <v>797664</v>
      </c>
    </row>
    <row r="157" spans="1:6" customFormat="1" ht="15" x14ac:dyDescent="0.25">
      <c r="A157" s="289" t="s">
        <v>201</v>
      </c>
      <c r="B157" s="315"/>
      <c r="C157" s="315"/>
      <c r="D157" s="315"/>
      <c r="E157" s="315"/>
      <c r="F157" s="354"/>
    </row>
    <row r="158" spans="1:6" customFormat="1" ht="15" x14ac:dyDescent="0.25">
      <c r="A158" s="289" t="s">
        <v>202</v>
      </c>
      <c r="B158" s="315"/>
      <c r="C158" s="315"/>
      <c r="D158" s="315"/>
      <c r="E158" s="315"/>
      <c r="F158" s="354"/>
    </row>
    <row r="159" spans="1:6" customFormat="1" ht="15" x14ac:dyDescent="0.25">
      <c r="A159" s="289" t="s">
        <v>203</v>
      </c>
      <c r="B159" s="315"/>
      <c r="C159" s="315"/>
      <c r="D159" s="315"/>
      <c r="E159" s="315"/>
      <c r="F159" s="354"/>
    </row>
    <row r="160" spans="1:6" customFormat="1" ht="15" x14ac:dyDescent="0.25">
      <c r="A160" s="290" t="s">
        <v>204</v>
      </c>
      <c r="B160" s="314"/>
      <c r="C160" s="314"/>
      <c r="D160" s="314"/>
      <c r="E160" s="314"/>
      <c r="F160" s="355"/>
    </row>
    <row r="161" spans="1:6" customFormat="1" ht="15" x14ac:dyDescent="0.25">
      <c r="A161" s="291" t="s">
        <v>205</v>
      </c>
      <c r="B161" s="200">
        <v>2</v>
      </c>
      <c r="C161" s="200">
        <v>2</v>
      </c>
      <c r="D161" s="200">
        <v>0</v>
      </c>
      <c r="E161" s="200">
        <v>335</v>
      </c>
      <c r="F161" s="306">
        <v>88392</v>
      </c>
    </row>
    <row r="162" spans="1:6" customFormat="1" ht="15" x14ac:dyDescent="0.25">
      <c r="A162" s="291" t="s">
        <v>206</v>
      </c>
      <c r="B162" s="200">
        <v>1</v>
      </c>
      <c r="C162" s="200">
        <v>1</v>
      </c>
      <c r="D162" s="200">
        <v>0</v>
      </c>
      <c r="E162" s="200">
        <v>2400</v>
      </c>
      <c r="F162" s="306">
        <v>633168</v>
      </c>
    </row>
    <row r="163" spans="1:6" customFormat="1" ht="15" x14ac:dyDescent="0.25">
      <c r="A163" s="288" t="s">
        <v>207</v>
      </c>
      <c r="B163" s="313">
        <v>247</v>
      </c>
      <c r="C163" s="313">
        <v>185</v>
      </c>
      <c r="D163" s="313">
        <v>0</v>
      </c>
      <c r="E163" s="313">
        <v>32987</v>
      </c>
      <c r="F163" s="353">
        <v>6562099</v>
      </c>
    </row>
    <row r="164" spans="1:6" customFormat="1" ht="15" x14ac:dyDescent="0.25">
      <c r="A164" s="289" t="s">
        <v>208</v>
      </c>
      <c r="B164" s="315"/>
      <c r="C164" s="315"/>
      <c r="D164" s="315"/>
      <c r="E164" s="315"/>
      <c r="F164" s="354"/>
    </row>
    <row r="165" spans="1:6" customFormat="1" ht="15" x14ac:dyDescent="0.25">
      <c r="A165" s="289" t="s">
        <v>209</v>
      </c>
      <c r="B165" s="315"/>
      <c r="C165" s="315"/>
      <c r="D165" s="315"/>
      <c r="E165" s="315"/>
      <c r="F165" s="354"/>
    </row>
    <row r="166" spans="1:6" customFormat="1" ht="15" x14ac:dyDescent="0.25">
      <c r="A166" s="289" t="s">
        <v>210</v>
      </c>
      <c r="B166" s="315"/>
      <c r="C166" s="315"/>
      <c r="D166" s="315"/>
      <c r="E166" s="315"/>
      <c r="F166" s="354"/>
    </row>
    <row r="167" spans="1:6" customFormat="1" ht="15" x14ac:dyDescent="0.25">
      <c r="A167" s="289" t="s">
        <v>211</v>
      </c>
      <c r="B167" s="315"/>
      <c r="C167" s="315"/>
      <c r="D167" s="315"/>
      <c r="E167" s="315"/>
      <c r="F167" s="354"/>
    </row>
    <row r="168" spans="1:6" customFormat="1" ht="15" x14ac:dyDescent="0.25">
      <c r="A168" s="289" t="s">
        <v>212</v>
      </c>
      <c r="B168" s="315"/>
      <c r="C168" s="315"/>
      <c r="D168" s="315"/>
      <c r="E168" s="315"/>
      <c r="F168" s="354"/>
    </row>
    <row r="169" spans="1:6" customFormat="1" ht="15" x14ac:dyDescent="0.25">
      <c r="A169" s="289" t="s">
        <v>213</v>
      </c>
      <c r="B169" s="315"/>
      <c r="C169" s="315"/>
      <c r="D169" s="315"/>
      <c r="E169" s="315"/>
      <c r="F169" s="354"/>
    </row>
    <row r="170" spans="1:6" customFormat="1" ht="15" x14ac:dyDescent="0.25">
      <c r="A170" s="289" t="s">
        <v>214</v>
      </c>
      <c r="B170" s="315"/>
      <c r="C170" s="315"/>
      <c r="D170" s="315"/>
      <c r="E170" s="315"/>
      <c r="F170" s="354"/>
    </row>
    <row r="171" spans="1:6" customFormat="1" ht="15" x14ac:dyDescent="0.25">
      <c r="A171" s="289" t="s">
        <v>215</v>
      </c>
      <c r="B171" s="315"/>
      <c r="C171" s="315"/>
      <c r="D171" s="315"/>
      <c r="E171" s="315"/>
      <c r="F171" s="354"/>
    </row>
    <row r="172" spans="1:6" customFormat="1" ht="15" x14ac:dyDescent="0.25">
      <c r="A172" s="290" t="s">
        <v>216</v>
      </c>
      <c r="B172" s="314"/>
      <c r="C172" s="314"/>
      <c r="D172" s="314"/>
      <c r="E172" s="314"/>
      <c r="F172" s="355"/>
    </row>
    <row r="173" spans="1:6" customFormat="1" ht="15" x14ac:dyDescent="0.25">
      <c r="A173" s="288" t="s">
        <v>217</v>
      </c>
      <c r="B173" s="313">
        <v>550</v>
      </c>
      <c r="C173" s="313">
        <v>337</v>
      </c>
      <c r="D173" s="313">
        <v>0</v>
      </c>
      <c r="E173" s="313">
        <v>74044.399999999994</v>
      </c>
      <c r="F173" s="353">
        <v>14702256</v>
      </c>
    </row>
    <row r="174" spans="1:6" customFormat="1" ht="15" x14ac:dyDescent="0.25">
      <c r="A174" s="289" t="s">
        <v>218</v>
      </c>
      <c r="B174" s="315"/>
      <c r="C174" s="315"/>
      <c r="D174" s="315"/>
      <c r="E174" s="315"/>
      <c r="F174" s="354"/>
    </row>
    <row r="175" spans="1:6" customFormat="1" ht="15" x14ac:dyDescent="0.25">
      <c r="A175" s="289" t="s">
        <v>219</v>
      </c>
      <c r="B175" s="315"/>
      <c r="C175" s="315"/>
      <c r="D175" s="315"/>
      <c r="E175" s="315"/>
      <c r="F175" s="354"/>
    </row>
    <row r="176" spans="1:6" customFormat="1" ht="15" x14ac:dyDescent="0.25">
      <c r="A176" s="289" t="s">
        <v>220</v>
      </c>
      <c r="B176" s="315"/>
      <c r="C176" s="315"/>
      <c r="D176" s="315"/>
      <c r="E176" s="315"/>
      <c r="F176" s="354"/>
    </row>
    <row r="177" spans="1:6" customFormat="1" ht="15" x14ac:dyDescent="0.25">
      <c r="A177" s="289" t="s">
        <v>221</v>
      </c>
      <c r="B177" s="315"/>
      <c r="C177" s="315"/>
      <c r="D177" s="315"/>
      <c r="E177" s="315"/>
      <c r="F177" s="354"/>
    </row>
    <row r="178" spans="1:6" customFormat="1" ht="15" x14ac:dyDescent="0.25">
      <c r="A178" s="289" t="s">
        <v>222</v>
      </c>
      <c r="B178" s="315"/>
      <c r="C178" s="315"/>
      <c r="D178" s="315"/>
      <c r="E178" s="315"/>
      <c r="F178" s="354"/>
    </row>
    <row r="179" spans="1:6" customFormat="1" ht="15" x14ac:dyDescent="0.25">
      <c r="A179" s="289" t="s">
        <v>223</v>
      </c>
      <c r="B179" s="315"/>
      <c r="C179" s="315"/>
      <c r="D179" s="315"/>
      <c r="E179" s="315"/>
      <c r="F179" s="354"/>
    </row>
    <row r="180" spans="1:6" customFormat="1" ht="15" x14ac:dyDescent="0.25">
      <c r="A180" s="289" t="s">
        <v>224</v>
      </c>
      <c r="B180" s="315"/>
      <c r="C180" s="315"/>
      <c r="D180" s="315"/>
      <c r="E180" s="315"/>
      <c r="F180" s="354"/>
    </row>
    <row r="181" spans="1:6" customFormat="1" ht="15" x14ac:dyDescent="0.25">
      <c r="A181" s="289" t="s">
        <v>225</v>
      </c>
      <c r="B181" s="315"/>
      <c r="C181" s="315"/>
      <c r="D181" s="315"/>
      <c r="E181" s="315"/>
      <c r="F181" s="354"/>
    </row>
    <row r="182" spans="1:6" customFormat="1" ht="15" x14ac:dyDescent="0.25">
      <c r="A182" s="289" t="s">
        <v>226</v>
      </c>
      <c r="B182" s="315"/>
      <c r="C182" s="315"/>
      <c r="D182" s="315"/>
      <c r="E182" s="315"/>
      <c r="F182" s="354"/>
    </row>
    <row r="183" spans="1:6" customFormat="1" ht="15" x14ac:dyDescent="0.25">
      <c r="A183" s="289" t="s">
        <v>227</v>
      </c>
      <c r="B183" s="315"/>
      <c r="C183" s="315"/>
      <c r="D183" s="315"/>
      <c r="E183" s="315"/>
      <c r="F183" s="354"/>
    </row>
    <row r="184" spans="1:6" customFormat="1" ht="15" x14ac:dyDescent="0.25">
      <c r="A184" s="289" t="s">
        <v>228</v>
      </c>
      <c r="B184" s="315"/>
      <c r="C184" s="315"/>
      <c r="D184" s="315"/>
      <c r="E184" s="315"/>
      <c r="F184" s="354"/>
    </row>
    <row r="185" spans="1:6" customFormat="1" ht="15" x14ac:dyDescent="0.25">
      <c r="A185" s="289" t="s">
        <v>229</v>
      </c>
      <c r="B185" s="315"/>
      <c r="C185" s="315"/>
      <c r="D185" s="315"/>
      <c r="E185" s="315"/>
      <c r="F185" s="354"/>
    </row>
    <row r="186" spans="1:6" customFormat="1" ht="15" x14ac:dyDescent="0.25">
      <c r="A186" s="289" t="s">
        <v>230</v>
      </c>
      <c r="B186" s="315"/>
      <c r="C186" s="315"/>
      <c r="D186" s="315"/>
      <c r="E186" s="315"/>
      <c r="F186" s="354"/>
    </row>
    <row r="187" spans="1:6" customFormat="1" ht="15" x14ac:dyDescent="0.25">
      <c r="A187" s="290" t="s">
        <v>231</v>
      </c>
      <c r="B187" s="314"/>
      <c r="C187" s="314"/>
      <c r="D187" s="314"/>
      <c r="E187" s="314"/>
      <c r="F187" s="355"/>
    </row>
    <row r="188" spans="1:6" customFormat="1" ht="15" x14ac:dyDescent="0.25">
      <c r="A188" s="288" t="s">
        <v>232</v>
      </c>
      <c r="B188" s="313">
        <v>213</v>
      </c>
      <c r="C188" s="313">
        <v>0</v>
      </c>
      <c r="D188" s="313">
        <v>0</v>
      </c>
      <c r="E188" s="313">
        <v>29218</v>
      </c>
      <c r="F188" s="353">
        <v>5860824</v>
      </c>
    </row>
    <row r="189" spans="1:6" customFormat="1" ht="15" x14ac:dyDescent="0.25">
      <c r="A189" s="289" t="s">
        <v>233</v>
      </c>
      <c r="B189" s="315"/>
      <c r="C189" s="315"/>
      <c r="D189" s="315"/>
      <c r="E189" s="315"/>
      <c r="F189" s="354"/>
    </row>
    <row r="190" spans="1:6" customFormat="1" ht="15" x14ac:dyDescent="0.25">
      <c r="A190" s="289" t="s">
        <v>234</v>
      </c>
      <c r="B190" s="315"/>
      <c r="C190" s="315"/>
      <c r="D190" s="315"/>
      <c r="E190" s="315"/>
      <c r="F190" s="354"/>
    </row>
    <row r="191" spans="1:6" customFormat="1" ht="15" x14ac:dyDescent="0.25">
      <c r="A191" s="289" t="s">
        <v>235</v>
      </c>
      <c r="B191" s="315"/>
      <c r="C191" s="315"/>
      <c r="D191" s="315"/>
      <c r="E191" s="315"/>
      <c r="F191" s="354"/>
    </row>
    <row r="192" spans="1:6" customFormat="1" ht="15" x14ac:dyDescent="0.25">
      <c r="A192" s="289" t="s">
        <v>236</v>
      </c>
      <c r="B192" s="315"/>
      <c r="C192" s="315"/>
      <c r="D192" s="315"/>
      <c r="E192" s="315"/>
      <c r="F192" s="354"/>
    </row>
    <row r="193" spans="1:6" customFormat="1" ht="15" x14ac:dyDescent="0.25">
      <c r="A193" s="289" t="s">
        <v>237</v>
      </c>
      <c r="B193" s="315"/>
      <c r="C193" s="315"/>
      <c r="D193" s="315"/>
      <c r="E193" s="315"/>
      <c r="F193" s="354"/>
    </row>
    <row r="194" spans="1:6" customFormat="1" ht="15" x14ac:dyDescent="0.25">
      <c r="A194" s="290" t="s">
        <v>238</v>
      </c>
      <c r="B194" s="314"/>
      <c r="C194" s="314"/>
      <c r="D194" s="314"/>
      <c r="E194" s="314"/>
      <c r="F194" s="355"/>
    </row>
    <row r="195" spans="1:6" customFormat="1" ht="15" x14ac:dyDescent="0.25">
      <c r="A195" s="288" t="s">
        <v>239</v>
      </c>
      <c r="B195" s="313">
        <v>244</v>
      </c>
      <c r="C195" s="313">
        <v>93</v>
      </c>
      <c r="D195" s="313">
        <v>0</v>
      </c>
      <c r="E195" s="313">
        <v>35132</v>
      </c>
      <c r="F195" s="353">
        <v>7054716</v>
      </c>
    </row>
    <row r="196" spans="1:6" customFormat="1" ht="15" x14ac:dyDescent="0.25">
      <c r="A196" s="289" t="s">
        <v>240</v>
      </c>
      <c r="B196" s="315"/>
      <c r="C196" s="315"/>
      <c r="D196" s="315"/>
      <c r="E196" s="315"/>
      <c r="F196" s="354"/>
    </row>
    <row r="197" spans="1:6" customFormat="1" ht="15" x14ac:dyDescent="0.25">
      <c r="A197" s="289" t="s">
        <v>241</v>
      </c>
      <c r="B197" s="315"/>
      <c r="C197" s="315"/>
      <c r="D197" s="315"/>
      <c r="E197" s="315"/>
      <c r="F197" s="354"/>
    </row>
    <row r="198" spans="1:6" customFormat="1" ht="15" x14ac:dyDescent="0.25">
      <c r="A198" s="289" t="s">
        <v>242</v>
      </c>
      <c r="B198" s="315"/>
      <c r="C198" s="315"/>
      <c r="D198" s="315"/>
      <c r="E198" s="315"/>
      <c r="F198" s="354"/>
    </row>
    <row r="199" spans="1:6" customFormat="1" ht="15" x14ac:dyDescent="0.25">
      <c r="A199" s="289" t="s">
        <v>243</v>
      </c>
      <c r="B199" s="315"/>
      <c r="C199" s="315"/>
      <c r="D199" s="315"/>
      <c r="E199" s="315"/>
      <c r="F199" s="354"/>
    </row>
    <row r="200" spans="1:6" customFormat="1" ht="15" x14ac:dyDescent="0.25">
      <c r="A200" s="289" t="s">
        <v>244</v>
      </c>
      <c r="B200" s="315"/>
      <c r="C200" s="315"/>
      <c r="D200" s="315"/>
      <c r="E200" s="315"/>
      <c r="F200" s="354"/>
    </row>
    <row r="201" spans="1:6" customFormat="1" ht="15" x14ac:dyDescent="0.25">
      <c r="A201" s="289" t="s">
        <v>245</v>
      </c>
      <c r="B201" s="315"/>
      <c r="C201" s="315"/>
      <c r="D201" s="315"/>
      <c r="E201" s="315"/>
      <c r="F201" s="354"/>
    </row>
    <row r="202" spans="1:6" customFormat="1" ht="15" x14ac:dyDescent="0.25">
      <c r="A202" s="290" t="s">
        <v>246</v>
      </c>
      <c r="B202" s="314"/>
      <c r="C202" s="314"/>
      <c r="D202" s="314"/>
      <c r="E202" s="314"/>
      <c r="F202" s="355"/>
    </row>
    <row r="203" spans="1:6" customFormat="1" ht="15" x14ac:dyDescent="0.25">
      <c r="A203" s="291" t="s">
        <v>247</v>
      </c>
      <c r="B203" s="199">
        <v>105</v>
      </c>
      <c r="C203" s="199">
        <v>104</v>
      </c>
      <c r="D203" s="199">
        <v>0</v>
      </c>
      <c r="E203" s="199">
        <v>9455</v>
      </c>
      <c r="F203" s="308">
        <v>1923012</v>
      </c>
    </row>
    <row r="204" spans="1:6" customFormat="1" ht="15" x14ac:dyDescent="0.25">
      <c r="A204" s="288" t="s">
        <v>248</v>
      </c>
      <c r="B204" s="313">
        <v>80</v>
      </c>
      <c r="C204" s="313">
        <v>39</v>
      </c>
      <c r="D204" s="313">
        <v>0</v>
      </c>
      <c r="E204" s="313">
        <v>11812</v>
      </c>
      <c r="F204" s="353">
        <v>2296608</v>
      </c>
    </row>
    <row r="205" spans="1:6" customFormat="1" ht="15" x14ac:dyDescent="0.25">
      <c r="A205" s="289" t="s">
        <v>249</v>
      </c>
      <c r="B205" s="315"/>
      <c r="C205" s="315"/>
      <c r="D205" s="315"/>
      <c r="E205" s="315"/>
      <c r="F205" s="354"/>
    </row>
    <row r="206" spans="1:6" customFormat="1" ht="15" x14ac:dyDescent="0.25">
      <c r="A206" s="290" t="s">
        <v>250</v>
      </c>
      <c r="B206" s="314"/>
      <c r="C206" s="314"/>
      <c r="D206" s="314"/>
      <c r="E206" s="314"/>
      <c r="F206" s="355"/>
    </row>
    <row r="207" spans="1:6" customFormat="1" ht="15" x14ac:dyDescent="0.25">
      <c r="A207" s="288" t="s">
        <v>251</v>
      </c>
      <c r="B207" s="313">
        <v>79</v>
      </c>
      <c r="C207" s="313">
        <v>0</v>
      </c>
      <c r="D207" s="313">
        <v>0</v>
      </c>
      <c r="E207" s="313">
        <v>12446</v>
      </c>
      <c r="F207" s="353">
        <v>2323752</v>
      </c>
    </row>
    <row r="208" spans="1:6" customFormat="1" ht="15" x14ac:dyDescent="0.25">
      <c r="A208" s="290" t="s">
        <v>252</v>
      </c>
      <c r="B208" s="314"/>
      <c r="C208" s="314"/>
      <c r="D208" s="314"/>
      <c r="E208" s="314"/>
      <c r="F208" s="355"/>
    </row>
    <row r="209" spans="1:6" customFormat="1" ht="15" x14ac:dyDescent="0.25">
      <c r="A209" s="291" t="s">
        <v>253</v>
      </c>
      <c r="B209" s="199">
        <v>40</v>
      </c>
      <c r="C209" s="199">
        <v>0</v>
      </c>
      <c r="D209" s="199">
        <v>0</v>
      </c>
      <c r="E209" s="199">
        <v>5837</v>
      </c>
      <c r="F209" s="308">
        <v>1174668</v>
      </c>
    </row>
    <row r="210" spans="1:6" customFormat="1" ht="15" x14ac:dyDescent="0.25">
      <c r="A210" s="291" t="s">
        <v>254</v>
      </c>
      <c r="B210" s="199">
        <v>40</v>
      </c>
      <c r="C210" s="199">
        <v>0</v>
      </c>
      <c r="D210" s="199">
        <v>0</v>
      </c>
      <c r="E210" s="199">
        <v>5858</v>
      </c>
      <c r="F210" s="308">
        <v>1191600</v>
      </c>
    </row>
    <row r="211" spans="1:6" customFormat="1" ht="15" x14ac:dyDescent="0.25">
      <c r="A211" s="288" t="s">
        <v>255</v>
      </c>
      <c r="B211" s="199">
        <v>87</v>
      </c>
      <c r="C211" s="199">
        <v>85</v>
      </c>
      <c r="D211" s="199">
        <v>0</v>
      </c>
      <c r="E211" s="199">
        <v>11796</v>
      </c>
      <c r="F211" s="308">
        <v>2378004</v>
      </c>
    </row>
    <row r="212" spans="1:6" customFormat="1" ht="15" x14ac:dyDescent="0.25">
      <c r="A212" s="291" t="s">
        <v>256</v>
      </c>
      <c r="B212" s="199">
        <v>124</v>
      </c>
      <c r="C212" s="199">
        <v>122</v>
      </c>
      <c r="D212" s="199">
        <v>0</v>
      </c>
      <c r="E212" s="199">
        <v>19042</v>
      </c>
      <c r="F212" s="308">
        <v>3452052</v>
      </c>
    </row>
    <row r="213" spans="1:6" customFormat="1" ht="15" x14ac:dyDescent="0.25">
      <c r="A213" s="288" t="s">
        <v>257</v>
      </c>
      <c r="B213" s="313">
        <v>121</v>
      </c>
      <c r="C213" s="313">
        <v>0</v>
      </c>
      <c r="D213" s="313">
        <v>0</v>
      </c>
      <c r="E213" s="313">
        <v>17336</v>
      </c>
      <c r="F213" s="353">
        <v>3457584</v>
      </c>
    </row>
    <row r="214" spans="1:6" customFormat="1" ht="15" x14ac:dyDescent="0.25">
      <c r="A214" s="289" t="s">
        <v>258</v>
      </c>
      <c r="B214" s="315"/>
      <c r="C214" s="315"/>
      <c r="D214" s="315"/>
      <c r="E214" s="315"/>
      <c r="F214" s="354"/>
    </row>
    <row r="215" spans="1:6" customFormat="1" ht="15" x14ac:dyDescent="0.25">
      <c r="A215" s="290" t="s">
        <v>259</v>
      </c>
      <c r="B215" s="314"/>
      <c r="C215" s="314"/>
      <c r="D215" s="314"/>
      <c r="E215" s="314"/>
      <c r="F215" s="355"/>
    </row>
    <row r="216" spans="1:6" customFormat="1" ht="15" x14ac:dyDescent="0.25">
      <c r="A216" s="291" t="s">
        <v>260</v>
      </c>
      <c r="B216" s="199">
        <v>189</v>
      </c>
      <c r="C216" s="199">
        <v>186</v>
      </c>
      <c r="D216" s="199">
        <v>0</v>
      </c>
      <c r="E216" s="199">
        <v>27157</v>
      </c>
      <c r="F216" s="308">
        <v>5487252</v>
      </c>
    </row>
    <row r="217" spans="1:6" customFormat="1" ht="15" x14ac:dyDescent="0.25">
      <c r="A217" s="291" t="s">
        <v>261</v>
      </c>
      <c r="B217" s="199">
        <v>132</v>
      </c>
      <c r="C217" s="199">
        <v>132</v>
      </c>
      <c r="D217" s="199">
        <v>0</v>
      </c>
      <c r="E217" s="199">
        <v>19484</v>
      </c>
      <c r="F217" s="308">
        <v>3963216</v>
      </c>
    </row>
    <row r="218" spans="1:6" customFormat="1" ht="15" x14ac:dyDescent="0.25">
      <c r="A218" s="288" t="s">
        <v>262</v>
      </c>
      <c r="B218" s="313">
        <v>641</v>
      </c>
      <c r="C218" s="313">
        <v>365</v>
      </c>
      <c r="D218" s="313">
        <v>0</v>
      </c>
      <c r="E218" s="313">
        <v>87344</v>
      </c>
      <c r="F218" s="353">
        <v>17480179</v>
      </c>
    </row>
    <row r="219" spans="1:6" customFormat="1" ht="15" x14ac:dyDescent="0.25">
      <c r="A219" s="289" t="s">
        <v>263</v>
      </c>
      <c r="B219" s="315"/>
      <c r="C219" s="315"/>
      <c r="D219" s="315"/>
      <c r="E219" s="315"/>
      <c r="F219" s="354"/>
    </row>
    <row r="220" spans="1:6" customFormat="1" ht="15" x14ac:dyDescent="0.25">
      <c r="A220" s="289" t="s">
        <v>264</v>
      </c>
      <c r="B220" s="315"/>
      <c r="C220" s="315"/>
      <c r="D220" s="315"/>
      <c r="E220" s="315"/>
      <c r="F220" s="354"/>
    </row>
    <row r="221" spans="1:6" customFormat="1" ht="15" x14ac:dyDescent="0.25">
      <c r="A221" s="289" t="s">
        <v>265</v>
      </c>
      <c r="B221" s="315"/>
      <c r="C221" s="315"/>
      <c r="D221" s="315"/>
      <c r="E221" s="315"/>
      <c r="F221" s="354"/>
    </row>
    <row r="222" spans="1:6" customFormat="1" ht="15" x14ac:dyDescent="0.25">
      <c r="A222" s="289" t="s">
        <v>266</v>
      </c>
      <c r="B222" s="315"/>
      <c r="C222" s="315"/>
      <c r="D222" s="315"/>
      <c r="E222" s="315"/>
      <c r="F222" s="354"/>
    </row>
    <row r="223" spans="1:6" customFormat="1" ht="15" x14ac:dyDescent="0.25">
      <c r="A223" s="289" t="s">
        <v>267</v>
      </c>
      <c r="B223" s="315"/>
      <c r="C223" s="315"/>
      <c r="D223" s="315"/>
      <c r="E223" s="315"/>
      <c r="F223" s="354"/>
    </row>
    <row r="224" spans="1:6" customFormat="1" ht="15" x14ac:dyDescent="0.25">
      <c r="A224" s="289" t="s">
        <v>268</v>
      </c>
      <c r="B224" s="315"/>
      <c r="C224" s="315"/>
      <c r="D224" s="315"/>
      <c r="E224" s="315"/>
      <c r="F224" s="354"/>
    </row>
    <row r="225" spans="1:6" customFormat="1" ht="15" x14ac:dyDescent="0.25">
      <c r="A225" s="289" t="s">
        <v>269</v>
      </c>
      <c r="B225" s="315"/>
      <c r="C225" s="315"/>
      <c r="D225" s="315"/>
      <c r="E225" s="315"/>
      <c r="F225" s="354"/>
    </row>
    <row r="226" spans="1:6" customFormat="1" ht="15" x14ac:dyDescent="0.25">
      <c r="A226" s="289" t="s">
        <v>270</v>
      </c>
      <c r="B226" s="315"/>
      <c r="C226" s="315"/>
      <c r="D226" s="315"/>
      <c r="E226" s="315"/>
      <c r="F226" s="354"/>
    </row>
    <row r="227" spans="1:6" customFormat="1" ht="15" x14ac:dyDescent="0.25">
      <c r="A227" s="289" t="s">
        <v>271</v>
      </c>
      <c r="B227" s="315"/>
      <c r="C227" s="315"/>
      <c r="D227" s="315"/>
      <c r="E227" s="315"/>
      <c r="F227" s="354"/>
    </row>
    <row r="228" spans="1:6" customFormat="1" ht="15" x14ac:dyDescent="0.25">
      <c r="A228" s="289" t="s">
        <v>272</v>
      </c>
      <c r="B228" s="315"/>
      <c r="C228" s="315"/>
      <c r="D228" s="315"/>
      <c r="E228" s="315"/>
      <c r="F228" s="354"/>
    </row>
    <row r="229" spans="1:6" customFormat="1" ht="15" x14ac:dyDescent="0.25">
      <c r="A229" s="289" t="s">
        <v>273</v>
      </c>
      <c r="B229" s="315"/>
      <c r="C229" s="315"/>
      <c r="D229" s="315"/>
      <c r="E229" s="315"/>
      <c r="F229" s="354"/>
    </row>
    <row r="230" spans="1:6" customFormat="1" ht="15" x14ac:dyDescent="0.25">
      <c r="A230" s="289" t="s">
        <v>274</v>
      </c>
      <c r="B230" s="315"/>
      <c r="C230" s="315"/>
      <c r="D230" s="315"/>
      <c r="E230" s="315"/>
      <c r="F230" s="354"/>
    </row>
    <row r="231" spans="1:6" customFormat="1" ht="15" x14ac:dyDescent="0.25">
      <c r="A231" s="289" t="s">
        <v>275</v>
      </c>
      <c r="B231" s="315"/>
      <c r="C231" s="315"/>
      <c r="D231" s="315"/>
      <c r="E231" s="315"/>
      <c r="F231" s="354"/>
    </row>
    <row r="232" spans="1:6" customFormat="1" ht="15" x14ac:dyDescent="0.25">
      <c r="A232" s="289" t="s">
        <v>276</v>
      </c>
      <c r="B232" s="315"/>
      <c r="C232" s="315"/>
      <c r="D232" s="315"/>
      <c r="E232" s="315"/>
      <c r="F232" s="354"/>
    </row>
    <row r="233" spans="1:6" customFormat="1" ht="15" x14ac:dyDescent="0.25">
      <c r="A233" s="290" t="s">
        <v>277</v>
      </c>
      <c r="B233" s="314"/>
      <c r="C233" s="314"/>
      <c r="D233" s="314"/>
      <c r="E233" s="314"/>
      <c r="F233" s="355"/>
    </row>
    <row r="234" spans="1:6" customFormat="1" ht="15" x14ac:dyDescent="0.25">
      <c r="A234" s="288" t="s">
        <v>278</v>
      </c>
      <c r="B234" s="313">
        <v>98</v>
      </c>
      <c r="C234" s="313">
        <v>0</v>
      </c>
      <c r="D234" s="313">
        <v>0</v>
      </c>
      <c r="E234" s="313">
        <v>12896</v>
      </c>
      <c r="F234" s="353">
        <v>2605068</v>
      </c>
    </row>
    <row r="235" spans="1:6" customFormat="1" ht="15" x14ac:dyDescent="0.25">
      <c r="A235" s="289" t="s">
        <v>279</v>
      </c>
      <c r="B235" s="315"/>
      <c r="C235" s="315"/>
      <c r="D235" s="315"/>
      <c r="E235" s="315"/>
      <c r="F235" s="354"/>
    </row>
    <row r="236" spans="1:6" customFormat="1" ht="15" x14ac:dyDescent="0.25">
      <c r="A236" s="289" t="s">
        <v>280</v>
      </c>
      <c r="B236" s="315"/>
      <c r="C236" s="315"/>
      <c r="D236" s="315"/>
      <c r="E236" s="315"/>
      <c r="F236" s="354"/>
    </row>
    <row r="237" spans="1:6" customFormat="1" ht="15" x14ac:dyDescent="0.25">
      <c r="A237" s="289" t="s">
        <v>281</v>
      </c>
      <c r="B237" s="315"/>
      <c r="C237" s="315"/>
      <c r="D237" s="315"/>
      <c r="E237" s="315"/>
      <c r="F237" s="354"/>
    </row>
    <row r="238" spans="1:6" customFormat="1" ht="15" x14ac:dyDescent="0.25">
      <c r="A238" s="289" t="s">
        <v>282</v>
      </c>
      <c r="B238" s="315"/>
      <c r="C238" s="315"/>
      <c r="D238" s="315"/>
      <c r="E238" s="315"/>
      <c r="F238" s="354"/>
    </row>
    <row r="239" spans="1:6" customFormat="1" ht="15" x14ac:dyDescent="0.25">
      <c r="A239" s="289" t="s">
        <v>283</v>
      </c>
      <c r="B239" s="315"/>
      <c r="C239" s="315"/>
      <c r="D239" s="315"/>
      <c r="E239" s="315"/>
      <c r="F239" s="354"/>
    </row>
    <row r="240" spans="1:6" customFormat="1" ht="15" x14ac:dyDescent="0.25">
      <c r="A240" s="289" t="s">
        <v>284</v>
      </c>
      <c r="B240" s="315"/>
      <c r="C240" s="315"/>
      <c r="D240" s="315"/>
      <c r="E240" s="315"/>
      <c r="F240" s="354"/>
    </row>
    <row r="241" spans="1:6" customFormat="1" ht="15" x14ac:dyDescent="0.25">
      <c r="A241" s="290" t="s">
        <v>285</v>
      </c>
      <c r="B241" s="314"/>
      <c r="C241" s="314"/>
      <c r="D241" s="314"/>
      <c r="E241" s="314"/>
      <c r="F241" s="355"/>
    </row>
    <row r="242" spans="1:6" customFormat="1" ht="15" x14ac:dyDescent="0.25">
      <c r="A242" s="288" t="s">
        <v>286</v>
      </c>
      <c r="B242" s="313">
        <v>146</v>
      </c>
      <c r="C242" s="313">
        <v>50</v>
      </c>
      <c r="D242" s="313">
        <v>0</v>
      </c>
      <c r="E242" s="313">
        <v>18660</v>
      </c>
      <c r="F242" s="353">
        <v>3787224</v>
      </c>
    </row>
    <row r="243" spans="1:6" customFormat="1" ht="15" x14ac:dyDescent="0.25">
      <c r="A243" s="289" t="s">
        <v>287</v>
      </c>
      <c r="B243" s="315"/>
      <c r="C243" s="315"/>
      <c r="D243" s="315"/>
      <c r="E243" s="315"/>
      <c r="F243" s="354"/>
    </row>
    <row r="244" spans="1:6" customFormat="1" ht="15" x14ac:dyDescent="0.25">
      <c r="A244" s="289" t="s">
        <v>288</v>
      </c>
      <c r="B244" s="315"/>
      <c r="C244" s="315"/>
      <c r="D244" s="315"/>
      <c r="E244" s="315"/>
      <c r="F244" s="354"/>
    </row>
    <row r="245" spans="1:6" customFormat="1" ht="15" x14ac:dyDescent="0.25">
      <c r="A245" s="289" t="s">
        <v>289</v>
      </c>
      <c r="B245" s="315"/>
      <c r="C245" s="315"/>
      <c r="D245" s="315"/>
      <c r="E245" s="315"/>
      <c r="F245" s="354"/>
    </row>
    <row r="246" spans="1:6" customFormat="1" ht="15" x14ac:dyDescent="0.25">
      <c r="A246" s="289" t="s">
        <v>290</v>
      </c>
      <c r="B246" s="315"/>
      <c r="C246" s="315"/>
      <c r="D246" s="315"/>
      <c r="E246" s="315"/>
      <c r="F246" s="354"/>
    </row>
    <row r="247" spans="1:6" customFormat="1" ht="15" x14ac:dyDescent="0.25">
      <c r="A247" s="290" t="s">
        <v>291</v>
      </c>
      <c r="B247" s="314"/>
      <c r="C247" s="314"/>
      <c r="D247" s="314"/>
      <c r="E247" s="314"/>
      <c r="F247" s="355"/>
    </row>
    <row r="248" spans="1:6" customFormat="1" ht="15" x14ac:dyDescent="0.25">
      <c r="A248" s="288" t="s">
        <v>292</v>
      </c>
      <c r="B248" s="313">
        <v>123</v>
      </c>
      <c r="C248" s="313">
        <v>26</v>
      </c>
      <c r="D248" s="313">
        <v>0</v>
      </c>
      <c r="E248" s="313">
        <v>17029</v>
      </c>
      <c r="F248" s="353">
        <v>3440544</v>
      </c>
    </row>
    <row r="249" spans="1:6" customFormat="1" ht="15" x14ac:dyDescent="0.25">
      <c r="A249" s="289" t="s">
        <v>293</v>
      </c>
      <c r="B249" s="315"/>
      <c r="C249" s="315"/>
      <c r="D249" s="315"/>
      <c r="E249" s="315"/>
      <c r="F249" s="354"/>
    </row>
    <row r="250" spans="1:6" customFormat="1" ht="15" x14ac:dyDescent="0.25">
      <c r="A250" s="289" t="s">
        <v>294</v>
      </c>
      <c r="B250" s="315"/>
      <c r="C250" s="315"/>
      <c r="D250" s="315"/>
      <c r="E250" s="315"/>
      <c r="F250" s="354"/>
    </row>
    <row r="251" spans="1:6" customFormat="1" ht="15" x14ac:dyDescent="0.25">
      <c r="A251" s="289" t="s">
        <v>295</v>
      </c>
      <c r="B251" s="315"/>
      <c r="C251" s="315"/>
      <c r="D251" s="315"/>
      <c r="E251" s="315"/>
      <c r="F251" s="354"/>
    </row>
    <row r="252" spans="1:6" customFormat="1" ht="15" x14ac:dyDescent="0.25">
      <c r="A252" s="289" t="s">
        <v>296</v>
      </c>
      <c r="B252" s="315"/>
      <c r="C252" s="315"/>
      <c r="D252" s="315"/>
      <c r="E252" s="315"/>
      <c r="F252" s="354"/>
    </row>
    <row r="253" spans="1:6" customFormat="1" ht="15" x14ac:dyDescent="0.25">
      <c r="A253" s="289" t="s">
        <v>297</v>
      </c>
      <c r="B253" s="315"/>
      <c r="C253" s="315"/>
      <c r="D253" s="315"/>
      <c r="E253" s="315"/>
      <c r="F253" s="354"/>
    </row>
    <row r="254" spans="1:6" customFormat="1" ht="15" x14ac:dyDescent="0.25">
      <c r="A254" s="289" t="s">
        <v>298</v>
      </c>
      <c r="B254" s="315"/>
      <c r="C254" s="315"/>
      <c r="D254" s="315"/>
      <c r="E254" s="315"/>
      <c r="F254" s="354"/>
    </row>
    <row r="255" spans="1:6" customFormat="1" ht="15" x14ac:dyDescent="0.25">
      <c r="A255" s="289" t="s">
        <v>299</v>
      </c>
      <c r="B255" s="315"/>
      <c r="C255" s="315"/>
      <c r="D255" s="315"/>
      <c r="E255" s="315"/>
      <c r="F255" s="354"/>
    </row>
    <row r="256" spans="1:6" customFormat="1" ht="15" x14ac:dyDescent="0.25">
      <c r="A256" s="289" t="s">
        <v>300</v>
      </c>
      <c r="B256" s="315"/>
      <c r="C256" s="315"/>
      <c r="D256" s="315"/>
      <c r="E256" s="315"/>
      <c r="F256" s="354"/>
    </row>
    <row r="257" spans="1:6" customFormat="1" ht="15" x14ac:dyDescent="0.25">
      <c r="A257" s="290" t="s">
        <v>301</v>
      </c>
      <c r="B257" s="314"/>
      <c r="C257" s="314"/>
      <c r="D257" s="314"/>
      <c r="E257" s="314"/>
      <c r="F257" s="355"/>
    </row>
    <row r="258" spans="1:6" customFormat="1" ht="15" x14ac:dyDescent="0.25">
      <c r="A258" s="288" t="s">
        <v>302</v>
      </c>
      <c r="B258" s="313">
        <v>74</v>
      </c>
      <c r="C258" s="313">
        <v>73</v>
      </c>
      <c r="D258" s="313">
        <v>0</v>
      </c>
      <c r="E258" s="313">
        <v>9723</v>
      </c>
      <c r="F258" s="353">
        <v>1960404</v>
      </c>
    </row>
    <row r="259" spans="1:6" customFormat="1" ht="15" x14ac:dyDescent="0.25">
      <c r="A259" s="289" t="s">
        <v>303</v>
      </c>
      <c r="B259" s="315"/>
      <c r="C259" s="315"/>
      <c r="D259" s="315"/>
      <c r="E259" s="315"/>
      <c r="F259" s="354"/>
    </row>
    <row r="260" spans="1:6" customFormat="1" ht="15" x14ac:dyDescent="0.25">
      <c r="A260" s="290" t="s">
        <v>304</v>
      </c>
      <c r="B260" s="314"/>
      <c r="C260" s="314"/>
      <c r="D260" s="314"/>
      <c r="E260" s="314"/>
      <c r="F260" s="355"/>
    </row>
    <row r="261" spans="1:6" customFormat="1" ht="15" x14ac:dyDescent="0.25">
      <c r="A261" s="288" t="s">
        <v>305</v>
      </c>
      <c r="B261" s="313">
        <v>673</v>
      </c>
      <c r="C261" s="313">
        <v>337</v>
      </c>
      <c r="D261" s="313">
        <v>0</v>
      </c>
      <c r="E261" s="313">
        <v>94821</v>
      </c>
      <c r="F261" s="353">
        <v>18825804</v>
      </c>
    </row>
    <row r="262" spans="1:6" customFormat="1" ht="15" x14ac:dyDescent="0.25">
      <c r="A262" s="289" t="s">
        <v>306</v>
      </c>
      <c r="B262" s="315"/>
      <c r="C262" s="315"/>
      <c r="D262" s="315"/>
      <c r="E262" s="315"/>
      <c r="F262" s="354"/>
    </row>
    <row r="263" spans="1:6" customFormat="1" ht="15" x14ac:dyDescent="0.25">
      <c r="A263" s="289" t="s">
        <v>307</v>
      </c>
      <c r="B263" s="315"/>
      <c r="C263" s="315"/>
      <c r="D263" s="315"/>
      <c r="E263" s="315"/>
      <c r="F263" s="354"/>
    </row>
    <row r="264" spans="1:6" customFormat="1" ht="15" x14ac:dyDescent="0.25">
      <c r="A264" s="289" t="s">
        <v>308</v>
      </c>
      <c r="B264" s="315"/>
      <c r="C264" s="315"/>
      <c r="D264" s="315"/>
      <c r="E264" s="315"/>
      <c r="F264" s="354"/>
    </row>
    <row r="265" spans="1:6" customFormat="1" ht="15" x14ac:dyDescent="0.25">
      <c r="A265" s="289" t="s">
        <v>309</v>
      </c>
      <c r="B265" s="315"/>
      <c r="C265" s="315"/>
      <c r="D265" s="315"/>
      <c r="E265" s="315"/>
      <c r="F265" s="354"/>
    </row>
    <row r="266" spans="1:6" customFormat="1" ht="15" x14ac:dyDescent="0.25">
      <c r="A266" s="289" t="s">
        <v>310</v>
      </c>
      <c r="B266" s="315"/>
      <c r="C266" s="315"/>
      <c r="D266" s="315"/>
      <c r="E266" s="315"/>
      <c r="F266" s="354"/>
    </row>
    <row r="267" spans="1:6" customFormat="1" ht="15" x14ac:dyDescent="0.25">
      <c r="A267" s="289" t="s">
        <v>311</v>
      </c>
      <c r="B267" s="315"/>
      <c r="C267" s="315"/>
      <c r="D267" s="315"/>
      <c r="E267" s="315"/>
      <c r="F267" s="354"/>
    </row>
    <row r="268" spans="1:6" customFormat="1" ht="15" x14ac:dyDescent="0.25">
      <c r="A268" s="289" t="s">
        <v>312</v>
      </c>
      <c r="B268" s="315"/>
      <c r="C268" s="315"/>
      <c r="D268" s="315"/>
      <c r="E268" s="315"/>
      <c r="F268" s="354"/>
    </row>
    <row r="269" spans="1:6" customFormat="1" ht="15" x14ac:dyDescent="0.25">
      <c r="A269" s="289" t="s">
        <v>313</v>
      </c>
      <c r="B269" s="315"/>
      <c r="C269" s="315"/>
      <c r="D269" s="315"/>
      <c r="E269" s="315"/>
      <c r="F269" s="354"/>
    </row>
    <row r="270" spans="1:6" customFormat="1" ht="15" x14ac:dyDescent="0.25">
      <c r="A270" s="289" t="s">
        <v>314</v>
      </c>
      <c r="B270" s="315"/>
      <c r="C270" s="315"/>
      <c r="D270" s="315"/>
      <c r="E270" s="315"/>
      <c r="F270" s="354"/>
    </row>
    <row r="271" spans="1:6" customFormat="1" ht="15" x14ac:dyDescent="0.25">
      <c r="A271" s="289" t="s">
        <v>315</v>
      </c>
      <c r="B271" s="315"/>
      <c r="C271" s="315"/>
      <c r="D271" s="315"/>
      <c r="E271" s="315"/>
      <c r="F271" s="354"/>
    </row>
    <row r="272" spans="1:6" customFormat="1" ht="15" x14ac:dyDescent="0.25">
      <c r="A272" s="289" t="s">
        <v>316</v>
      </c>
      <c r="B272" s="315"/>
      <c r="C272" s="315"/>
      <c r="D272" s="315"/>
      <c r="E272" s="315"/>
      <c r="F272" s="354"/>
    </row>
    <row r="273" spans="1:6" customFormat="1" ht="15" x14ac:dyDescent="0.25">
      <c r="A273" s="289" t="s">
        <v>317</v>
      </c>
      <c r="B273" s="315"/>
      <c r="C273" s="315"/>
      <c r="D273" s="315"/>
      <c r="E273" s="315"/>
      <c r="F273" s="354"/>
    </row>
    <row r="274" spans="1:6" customFormat="1" ht="15" x14ac:dyDescent="0.25">
      <c r="A274" s="289" t="s">
        <v>318</v>
      </c>
      <c r="B274" s="315"/>
      <c r="C274" s="315"/>
      <c r="D274" s="315"/>
      <c r="E274" s="315"/>
      <c r="F274" s="354"/>
    </row>
    <row r="275" spans="1:6" customFormat="1" ht="15" x14ac:dyDescent="0.25">
      <c r="A275" s="289" t="s">
        <v>319</v>
      </c>
      <c r="B275" s="315"/>
      <c r="C275" s="315"/>
      <c r="D275" s="315"/>
      <c r="E275" s="315"/>
      <c r="F275" s="354"/>
    </row>
    <row r="276" spans="1:6" customFormat="1" ht="15" x14ac:dyDescent="0.25">
      <c r="A276" s="289" t="s">
        <v>320</v>
      </c>
      <c r="B276" s="315"/>
      <c r="C276" s="315"/>
      <c r="D276" s="315"/>
      <c r="E276" s="315"/>
      <c r="F276" s="354"/>
    </row>
    <row r="277" spans="1:6" customFormat="1" ht="15" x14ac:dyDescent="0.25">
      <c r="A277" s="290" t="s">
        <v>321</v>
      </c>
      <c r="B277" s="314"/>
      <c r="C277" s="314"/>
      <c r="D277" s="314"/>
      <c r="E277" s="314"/>
      <c r="F277" s="355"/>
    </row>
    <row r="278" spans="1:6" customFormat="1" ht="15" x14ac:dyDescent="0.25">
      <c r="A278" s="288" t="s">
        <v>322</v>
      </c>
      <c r="B278" s="313">
        <v>659</v>
      </c>
      <c r="C278" s="313">
        <v>166</v>
      </c>
      <c r="D278" s="313">
        <v>0</v>
      </c>
      <c r="E278" s="313">
        <v>86987</v>
      </c>
      <c r="F278" s="353">
        <v>17515694</v>
      </c>
    </row>
    <row r="279" spans="1:6" customFormat="1" ht="15" x14ac:dyDescent="0.25">
      <c r="A279" s="289" t="s">
        <v>323</v>
      </c>
      <c r="B279" s="315"/>
      <c r="C279" s="315"/>
      <c r="D279" s="315"/>
      <c r="E279" s="315"/>
      <c r="F279" s="354"/>
    </row>
    <row r="280" spans="1:6" customFormat="1" ht="15" x14ac:dyDescent="0.25">
      <c r="A280" s="289" t="s">
        <v>324</v>
      </c>
      <c r="B280" s="315"/>
      <c r="C280" s="315"/>
      <c r="D280" s="315"/>
      <c r="E280" s="315"/>
      <c r="F280" s="354"/>
    </row>
    <row r="281" spans="1:6" customFormat="1" ht="15" x14ac:dyDescent="0.25">
      <c r="A281" s="289" t="s">
        <v>325</v>
      </c>
      <c r="B281" s="315"/>
      <c r="C281" s="315"/>
      <c r="D281" s="315"/>
      <c r="E281" s="315"/>
      <c r="F281" s="354"/>
    </row>
    <row r="282" spans="1:6" customFormat="1" ht="15" x14ac:dyDescent="0.25">
      <c r="A282" s="289" t="s">
        <v>326</v>
      </c>
      <c r="B282" s="315"/>
      <c r="C282" s="315"/>
      <c r="D282" s="315"/>
      <c r="E282" s="315"/>
      <c r="F282" s="354"/>
    </row>
    <row r="283" spans="1:6" customFormat="1" ht="15" x14ac:dyDescent="0.25">
      <c r="A283" s="289" t="s">
        <v>327</v>
      </c>
      <c r="B283" s="315"/>
      <c r="C283" s="315"/>
      <c r="D283" s="315"/>
      <c r="E283" s="315"/>
      <c r="F283" s="354"/>
    </row>
    <row r="284" spans="1:6" customFormat="1" ht="15" x14ac:dyDescent="0.25">
      <c r="A284" s="289" t="s">
        <v>328</v>
      </c>
      <c r="B284" s="315"/>
      <c r="C284" s="315"/>
      <c r="D284" s="315"/>
      <c r="E284" s="315"/>
      <c r="F284" s="354"/>
    </row>
    <row r="285" spans="1:6" customFormat="1" ht="15" x14ac:dyDescent="0.25">
      <c r="A285" s="289" t="s">
        <v>329</v>
      </c>
      <c r="B285" s="315"/>
      <c r="C285" s="315"/>
      <c r="D285" s="315"/>
      <c r="E285" s="315"/>
      <c r="F285" s="354"/>
    </row>
    <row r="286" spans="1:6" customFormat="1" ht="15" x14ac:dyDescent="0.25">
      <c r="A286" s="289" t="s">
        <v>330</v>
      </c>
      <c r="B286" s="315"/>
      <c r="C286" s="315"/>
      <c r="D286" s="315"/>
      <c r="E286" s="315"/>
      <c r="F286" s="354"/>
    </row>
    <row r="287" spans="1:6" customFormat="1" ht="15" x14ac:dyDescent="0.25">
      <c r="A287" s="289" t="s">
        <v>331</v>
      </c>
      <c r="B287" s="315"/>
      <c r="C287" s="315"/>
      <c r="D287" s="315"/>
      <c r="E287" s="315"/>
      <c r="F287" s="354"/>
    </row>
    <row r="288" spans="1:6" customFormat="1" ht="15" x14ac:dyDescent="0.25">
      <c r="A288" s="289" t="s">
        <v>332</v>
      </c>
      <c r="B288" s="315"/>
      <c r="C288" s="315"/>
      <c r="D288" s="315"/>
      <c r="E288" s="315"/>
      <c r="F288" s="354"/>
    </row>
    <row r="289" spans="1:6" customFormat="1" ht="15" x14ac:dyDescent="0.25">
      <c r="A289" s="289" t="s">
        <v>333</v>
      </c>
      <c r="B289" s="315"/>
      <c r="C289" s="315"/>
      <c r="D289" s="315"/>
      <c r="E289" s="315"/>
      <c r="F289" s="354"/>
    </row>
    <row r="290" spans="1:6" customFormat="1" ht="15" x14ac:dyDescent="0.25">
      <c r="A290" s="289" t="s">
        <v>334</v>
      </c>
      <c r="B290" s="315"/>
      <c r="C290" s="315"/>
      <c r="D290" s="315"/>
      <c r="E290" s="315"/>
      <c r="F290" s="354"/>
    </row>
    <row r="291" spans="1:6" customFormat="1" ht="15" x14ac:dyDescent="0.25">
      <c r="A291" s="289" t="s">
        <v>335</v>
      </c>
      <c r="B291" s="315"/>
      <c r="C291" s="315"/>
      <c r="D291" s="315"/>
      <c r="E291" s="315"/>
      <c r="F291" s="354"/>
    </row>
    <row r="292" spans="1:6" customFormat="1" ht="15" x14ac:dyDescent="0.25">
      <c r="A292" s="289" t="s">
        <v>336</v>
      </c>
      <c r="B292" s="315"/>
      <c r="C292" s="315"/>
      <c r="D292" s="315"/>
      <c r="E292" s="315"/>
      <c r="F292" s="354"/>
    </row>
    <row r="293" spans="1:6" customFormat="1" ht="15" x14ac:dyDescent="0.25">
      <c r="A293" s="289" t="s">
        <v>337</v>
      </c>
      <c r="B293" s="315"/>
      <c r="C293" s="315"/>
      <c r="D293" s="315"/>
      <c r="E293" s="315"/>
      <c r="F293" s="354"/>
    </row>
    <row r="294" spans="1:6" customFormat="1" ht="15" x14ac:dyDescent="0.25">
      <c r="A294" s="289" t="s">
        <v>338</v>
      </c>
      <c r="B294" s="315"/>
      <c r="C294" s="315"/>
      <c r="D294" s="315"/>
      <c r="E294" s="315"/>
      <c r="F294" s="354"/>
    </row>
    <row r="295" spans="1:6" customFormat="1" ht="15" x14ac:dyDescent="0.25">
      <c r="A295" s="289" t="s">
        <v>339</v>
      </c>
      <c r="B295" s="315"/>
      <c r="C295" s="315"/>
      <c r="D295" s="315"/>
      <c r="E295" s="315"/>
      <c r="F295" s="354"/>
    </row>
    <row r="296" spans="1:6" customFormat="1" ht="15" x14ac:dyDescent="0.25">
      <c r="A296" s="289" t="s">
        <v>340</v>
      </c>
      <c r="B296" s="315"/>
      <c r="C296" s="315"/>
      <c r="D296" s="315"/>
      <c r="E296" s="315"/>
      <c r="F296" s="354"/>
    </row>
    <row r="297" spans="1:6" customFormat="1" ht="15" x14ac:dyDescent="0.25">
      <c r="A297" s="289" t="s">
        <v>341</v>
      </c>
      <c r="B297" s="315"/>
      <c r="C297" s="315"/>
      <c r="D297" s="315"/>
      <c r="E297" s="315"/>
      <c r="F297" s="354"/>
    </row>
    <row r="298" spans="1:6" customFormat="1" ht="15" x14ac:dyDescent="0.25">
      <c r="A298" s="289" t="s">
        <v>342</v>
      </c>
      <c r="B298" s="315"/>
      <c r="C298" s="315"/>
      <c r="D298" s="315"/>
      <c r="E298" s="315"/>
      <c r="F298" s="354"/>
    </row>
    <row r="299" spans="1:6" customFormat="1" ht="15" x14ac:dyDescent="0.25">
      <c r="A299" s="289" t="s">
        <v>343</v>
      </c>
      <c r="B299" s="315"/>
      <c r="C299" s="315"/>
      <c r="D299" s="315"/>
      <c r="E299" s="315"/>
      <c r="F299" s="354"/>
    </row>
    <row r="300" spans="1:6" customFormat="1" ht="15" x14ac:dyDescent="0.25">
      <c r="A300" s="290" t="s">
        <v>344</v>
      </c>
      <c r="B300" s="314"/>
      <c r="C300" s="314"/>
      <c r="D300" s="314"/>
      <c r="E300" s="314"/>
      <c r="F300" s="355"/>
    </row>
    <row r="301" spans="1:6" customFormat="1" ht="15" x14ac:dyDescent="0.25">
      <c r="A301" s="288" t="s">
        <v>345</v>
      </c>
      <c r="B301" s="313">
        <v>107</v>
      </c>
      <c r="C301" s="313">
        <v>1</v>
      </c>
      <c r="D301" s="313">
        <v>0</v>
      </c>
      <c r="E301" s="313">
        <v>15264</v>
      </c>
      <c r="F301" s="353">
        <v>3092844</v>
      </c>
    </row>
    <row r="302" spans="1:6" customFormat="1" ht="15" x14ac:dyDescent="0.25">
      <c r="A302" s="290" t="s">
        <v>346</v>
      </c>
      <c r="B302" s="314"/>
      <c r="C302" s="314"/>
      <c r="D302" s="314"/>
      <c r="E302" s="314"/>
      <c r="F302" s="355"/>
    </row>
    <row r="303" spans="1:6" customFormat="1" ht="15" x14ac:dyDescent="0.25">
      <c r="A303" s="288" t="s">
        <v>347</v>
      </c>
      <c r="B303" s="313">
        <v>107</v>
      </c>
      <c r="C303" s="313">
        <v>0</v>
      </c>
      <c r="D303" s="313">
        <v>0</v>
      </c>
      <c r="E303" s="313">
        <v>15210</v>
      </c>
      <c r="F303" s="353">
        <v>3091836</v>
      </c>
    </row>
    <row r="304" spans="1:6" customFormat="1" ht="15" x14ac:dyDescent="0.25">
      <c r="A304" s="290" t="s">
        <v>348</v>
      </c>
      <c r="B304" s="314"/>
      <c r="C304" s="314"/>
      <c r="D304" s="314"/>
      <c r="E304" s="314"/>
      <c r="F304" s="355"/>
    </row>
    <row r="305" spans="1:6" customFormat="1" ht="15" x14ac:dyDescent="0.25">
      <c r="A305" s="288" t="s">
        <v>349</v>
      </c>
      <c r="B305" s="313">
        <v>696</v>
      </c>
      <c r="C305" s="313">
        <v>30</v>
      </c>
      <c r="D305" s="313">
        <v>0</v>
      </c>
      <c r="E305" s="313">
        <v>94171</v>
      </c>
      <c r="F305" s="353">
        <v>19132452</v>
      </c>
    </row>
    <row r="306" spans="1:6" customFormat="1" ht="15" x14ac:dyDescent="0.25">
      <c r="A306" s="289" t="s">
        <v>350</v>
      </c>
      <c r="B306" s="315"/>
      <c r="C306" s="315"/>
      <c r="D306" s="315"/>
      <c r="E306" s="315"/>
      <c r="F306" s="354"/>
    </row>
    <row r="307" spans="1:6" customFormat="1" ht="15" x14ac:dyDescent="0.25">
      <c r="A307" s="289" t="s">
        <v>351</v>
      </c>
      <c r="B307" s="315"/>
      <c r="C307" s="315"/>
      <c r="D307" s="315"/>
      <c r="E307" s="315"/>
      <c r="F307" s="354"/>
    </row>
    <row r="308" spans="1:6" customFormat="1" ht="15" x14ac:dyDescent="0.25">
      <c r="A308" s="289" t="s">
        <v>352</v>
      </c>
      <c r="B308" s="315"/>
      <c r="C308" s="315"/>
      <c r="D308" s="315"/>
      <c r="E308" s="315"/>
      <c r="F308" s="354"/>
    </row>
    <row r="309" spans="1:6" customFormat="1" ht="15" x14ac:dyDescent="0.25">
      <c r="A309" s="289" t="s">
        <v>353</v>
      </c>
      <c r="B309" s="315"/>
      <c r="C309" s="315"/>
      <c r="D309" s="315"/>
      <c r="E309" s="315"/>
      <c r="F309" s="354"/>
    </row>
    <row r="310" spans="1:6" customFormat="1" ht="15" x14ac:dyDescent="0.25">
      <c r="A310" s="289" t="s">
        <v>354</v>
      </c>
      <c r="B310" s="315"/>
      <c r="C310" s="315"/>
      <c r="D310" s="315"/>
      <c r="E310" s="315"/>
      <c r="F310" s="354"/>
    </row>
    <row r="311" spans="1:6" customFormat="1" ht="15" x14ac:dyDescent="0.25">
      <c r="A311" s="289" t="s">
        <v>355</v>
      </c>
      <c r="B311" s="315"/>
      <c r="C311" s="315"/>
      <c r="D311" s="315"/>
      <c r="E311" s="315"/>
      <c r="F311" s="354"/>
    </row>
    <row r="312" spans="1:6" customFormat="1" ht="15" x14ac:dyDescent="0.25">
      <c r="A312" s="289" t="s">
        <v>356</v>
      </c>
      <c r="B312" s="315"/>
      <c r="C312" s="315"/>
      <c r="D312" s="315"/>
      <c r="E312" s="315"/>
      <c r="F312" s="354"/>
    </row>
    <row r="313" spans="1:6" customFormat="1" ht="15" x14ac:dyDescent="0.25">
      <c r="A313" s="289" t="s">
        <v>357</v>
      </c>
      <c r="B313" s="315"/>
      <c r="C313" s="315"/>
      <c r="D313" s="315"/>
      <c r="E313" s="315"/>
      <c r="F313" s="354"/>
    </row>
    <row r="314" spans="1:6" customFormat="1" ht="15" x14ac:dyDescent="0.25">
      <c r="A314" s="289" t="s">
        <v>358</v>
      </c>
      <c r="B314" s="315"/>
      <c r="C314" s="315"/>
      <c r="D314" s="315"/>
      <c r="E314" s="315"/>
      <c r="F314" s="354"/>
    </row>
    <row r="315" spans="1:6" customFormat="1" ht="15" x14ac:dyDescent="0.25">
      <c r="A315" s="289" t="s">
        <v>359</v>
      </c>
      <c r="B315" s="315"/>
      <c r="C315" s="315"/>
      <c r="D315" s="315"/>
      <c r="E315" s="315"/>
      <c r="F315" s="354"/>
    </row>
    <row r="316" spans="1:6" customFormat="1" ht="15" x14ac:dyDescent="0.25">
      <c r="A316" s="289" t="s">
        <v>360</v>
      </c>
      <c r="B316" s="315"/>
      <c r="C316" s="315"/>
      <c r="D316" s="315"/>
      <c r="E316" s="315"/>
      <c r="F316" s="354"/>
    </row>
    <row r="317" spans="1:6" customFormat="1" ht="15" x14ac:dyDescent="0.25">
      <c r="A317" s="289" t="s">
        <v>361</v>
      </c>
      <c r="B317" s="315"/>
      <c r="C317" s="315"/>
      <c r="D317" s="315"/>
      <c r="E317" s="315"/>
      <c r="F317" s="354"/>
    </row>
    <row r="318" spans="1:6" customFormat="1" ht="15" x14ac:dyDescent="0.25">
      <c r="A318" s="289" t="s">
        <v>362</v>
      </c>
      <c r="B318" s="315"/>
      <c r="C318" s="315"/>
      <c r="D318" s="315"/>
      <c r="E318" s="315"/>
      <c r="F318" s="354"/>
    </row>
    <row r="319" spans="1:6" customFormat="1" ht="15" x14ac:dyDescent="0.25">
      <c r="A319" s="289" t="s">
        <v>363</v>
      </c>
      <c r="B319" s="315"/>
      <c r="C319" s="315"/>
      <c r="D319" s="315"/>
      <c r="E319" s="315"/>
      <c r="F319" s="354"/>
    </row>
    <row r="320" spans="1:6" customFormat="1" ht="15" x14ac:dyDescent="0.25">
      <c r="A320" s="289" t="s">
        <v>364</v>
      </c>
      <c r="B320" s="315"/>
      <c r="C320" s="315"/>
      <c r="D320" s="315"/>
      <c r="E320" s="315"/>
      <c r="F320" s="354"/>
    </row>
    <row r="321" spans="1:6" customFormat="1" ht="15" x14ac:dyDescent="0.25">
      <c r="A321" s="289" t="s">
        <v>365</v>
      </c>
      <c r="B321" s="315"/>
      <c r="C321" s="315"/>
      <c r="D321" s="315"/>
      <c r="E321" s="315"/>
      <c r="F321" s="354"/>
    </row>
    <row r="322" spans="1:6" customFormat="1" ht="15" x14ac:dyDescent="0.25">
      <c r="A322" s="289" t="s">
        <v>366</v>
      </c>
      <c r="B322" s="315"/>
      <c r="C322" s="315"/>
      <c r="D322" s="315"/>
      <c r="E322" s="315"/>
      <c r="F322" s="354"/>
    </row>
    <row r="323" spans="1:6" customFormat="1" ht="15" x14ac:dyDescent="0.25">
      <c r="A323" s="289" t="s">
        <v>367</v>
      </c>
      <c r="B323" s="315"/>
      <c r="C323" s="315"/>
      <c r="D323" s="315"/>
      <c r="E323" s="315"/>
      <c r="F323" s="354"/>
    </row>
    <row r="324" spans="1:6" customFormat="1" ht="15" x14ac:dyDescent="0.25">
      <c r="A324" s="289" t="s">
        <v>368</v>
      </c>
      <c r="B324" s="315"/>
      <c r="C324" s="315"/>
      <c r="D324" s="315"/>
      <c r="E324" s="315"/>
      <c r="F324" s="354"/>
    </row>
    <row r="325" spans="1:6" customFormat="1" ht="15" x14ac:dyDescent="0.25">
      <c r="A325" s="290" t="s">
        <v>369</v>
      </c>
      <c r="B325" s="314"/>
      <c r="C325" s="314"/>
      <c r="D325" s="314"/>
      <c r="E325" s="314"/>
      <c r="F325" s="355"/>
    </row>
    <row r="326" spans="1:6" customFormat="1" ht="15" x14ac:dyDescent="0.25">
      <c r="A326" s="288" t="s">
        <v>370</v>
      </c>
      <c r="B326" s="313">
        <v>63</v>
      </c>
      <c r="C326" s="313">
        <v>31</v>
      </c>
      <c r="D326" s="313">
        <v>0</v>
      </c>
      <c r="E326" s="313">
        <v>8233</v>
      </c>
      <c r="F326" s="353">
        <v>1599144</v>
      </c>
    </row>
    <row r="327" spans="1:6" customFormat="1" ht="15" x14ac:dyDescent="0.25">
      <c r="A327" s="290" t="s">
        <v>371</v>
      </c>
      <c r="B327" s="314"/>
      <c r="C327" s="314"/>
      <c r="D327" s="314"/>
      <c r="E327" s="314"/>
      <c r="F327" s="355"/>
    </row>
    <row r="328" spans="1:6" customFormat="1" ht="15" x14ac:dyDescent="0.25">
      <c r="A328" s="288" t="s">
        <v>372</v>
      </c>
      <c r="B328" s="313">
        <v>67</v>
      </c>
      <c r="C328" s="313">
        <v>0</v>
      </c>
      <c r="D328" s="313">
        <v>0</v>
      </c>
      <c r="E328" s="313">
        <v>8042</v>
      </c>
      <c r="F328" s="353">
        <v>1621812</v>
      </c>
    </row>
    <row r="329" spans="1:6" customFormat="1" ht="15" x14ac:dyDescent="0.25">
      <c r="A329" s="290" t="s">
        <v>373</v>
      </c>
      <c r="B329" s="314"/>
      <c r="C329" s="314"/>
      <c r="D329" s="314"/>
      <c r="E329" s="314"/>
      <c r="F329" s="355"/>
    </row>
    <row r="330" spans="1:6" customFormat="1" ht="15" x14ac:dyDescent="0.25">
      <c r="A330" s="288" t="s">
        <v>374</v>
      </c>
      <c r="B330" s="313">
        <v>70</v>
      </c>
      <c r="C330" s="313">
        <v>0</v>
      </c>
      <c r="D330" s="313">
        <v>0</v>
      </c>
      <c r="E330" s="313">
        <v>8173</v>
      </c>
      <c r="F330" s="353">
        <v>1644876</v>
      </c>
    </row>
    <row r="331" spans="1:6" customFormat="1" ht="15" x14ac:dyDescent="0.25">
      <c r="A331" s="290" t="s">
        <v>375</v>
      </c>
      <c r="B331" s="314"/>
      <c r="C331" s="314"/>
      <c r="D331" s="314"/>
      <c r="E331" s="314"/>
      <c r="F331" s="355"/>
    </row>
    <row r="332" spans="1:6" customFormat="1" ht="15" x14ac:dyDescent="0.25">
      <c r="A332" s="288" t="s">
        <v>376</v>
      </c>
      <c r="B332" s="313">
        <v>64</v>
      </c>
      <c r="C332" s="313">
        <v>0</v>
      </c>
      <c r="D332" s="313">
        <v>0</v>
      </c>
      <c r="E332" s="313">
        <v>7952</v>
      </c>
      <c r="F332" s="353">
        <v>1613184</v>
      </c>
    </row>
    <row r="333" spans="1:6" customFormat="1" ht="15" x14ac:dyDescent="0.25">
      <c r="A333" s="290" t="s">
        <v>377</v>
      </c>
      <c r="B333" s="314"/>
      <c r="C333" s="314"/>
      <c r="D333" s="314"/>
      <c r="E333" s="314"/>
      <c r="F333" s="355"/>
    </row>
    <row r="334" spans="1:6" customFormat="1" ht="15" x14ac:dyDescent="0.25">
      <c r="A334" s="288" t="s">
        <v>378</v>
      </c>
      <c r="B334" s="313">
        <v>69</v>
      </c>
      <c r="C334" s="313">
        <v>0</v>
      </c>
      <c r="D334" s="313">
        <v>0</v>
      </c>
      <c r="E334" s="313">
        <v>8115</v>
      </c>
      <c r="F334" s="353">
        <v>1634616</v>
      </c>
    </row>
    <row r="335" spans="1:6" customFormat="1" ht="15" x14ac:dyDescent="0.25">
      <c r="A335" s="290" t="s">
        <v>379</v>
      </c>
      <c r="B335" s="314"/>
      <c r="C335" s="314"/>
      <c r="D335" s="314"/>
      <c r="E335" s="314"/>
      <c r="F335" s="355"/>
    </row>
    <row r="336" spans="1:6" customFormat="1" ht="15" x14ac:dyDescent="0.25">
      <c r="A336" s="288" t="s">
        <v>380</v>
      </c>
      <c r="B336" s="313">
        <v>60</v>
      </c>
      <c r="C336" s="313">
        <v>0</v>
      </c>
      <c r="D336" s="313">
        <v>0</v>
      </c>
      <c r="E336" s="313">
        <v>7760</v>
      </c>
      <c r="F336" s="353">
        <v>1578240</v>
      </c>
    </row>
    <row r="337" spans="1:6" customFormat="1" ht="15" x14ac:dyDescent="0.25">
      <c r="A337" s="290" t="s">
        <v>381</v>
      </c>
      <c r="B337" s="314"/>
      <c r="C337" s="314"/>
      <c r="D337" s="314"/>
      <c r="E337" s="314"/>
      <c r="F337" s="355"/>
    </row>
    <row r="338" spans="1:6" customFormat="1" ht="15" x14ac:dyDescent="0.25">
      <c r="A338" s="288" t="s">
        <v>382</v>
      </c>
      <c r="B338" s="313">
        <v>61</v>
      </c>
      <c r="C338" s="313">
        <v>0</v>
      </c>
      <c r="D338" s="313">
        <v>0</v>
      </c>
      <c r="E338" s="313">
        <v>7797</v>
      </c>
      <c r="F338" s="353">
        <v>1584384</v>
      </c>
    </row>
    <row r="339" spans="1:6" customFormat="1" ht="15" x14ac:dyDescent="0.25">
      <c r="A339" s="290" t="s">
        <v>383</v>
      </c>
      <c r="B339" s="314"/>
      <c r="C339" s="314"/>
      <c r="D339" s="314"/>
      <c r="E339" s="314"/>
      <c r="F339" s="355"/>
    </row>
    <row r="340" spans="1:6" customFormat="1" ht="15" x14ac:dyDescent="0.25">
      <c r="A340" s="288" t="s">
        <v>384</v>
      </c>
      <c r="B340" s="313">
        <v>60</v>
      </c>
      <c r="C340" s="313">
        <v>0</v>
      </c>
      <c r="D340" s="313">
        <v>0</v>
      </c>
      <c r="E340" s="313">
        <v>7760</v>
      </c>
      <c r="F340" s="353">
        <v>1575335</v>
      </c>
    </row>
    <row r="341" spans="1:6" customFormat="1" ht="15" x14ac:dyDescent="0.25">
      <c r="A341" s="290" t="s">
        <v>385</v>
      </c>
      <c r="B341" s="314"/>
      <c r="C341" s="314"/>
      <c r="D341" s="314"/>
      <c r="E341" s="314"/>
      <c r="F341" s="355"/>
    </row>
    <row r="342" spans="1:6" customFormat="1" ht="15" x14ac:dyDescent="0.25">
      <c r="A342" s="288" t="s">
        <v>386</v>
      </c>
      <c r="B342" s="313">
        <v>62</v>
      </c>
      <c r="C342" s="313">
        <v>0</v>
      </c>
      <c r="D342" s="313">
        <v>0</v>
      </c>
      <c r="E342" s="313">
        <v>7836</v>
      </c>
      <c r="F342" s="353">
        <v>1593696</v>
      </c>
    </row>
    <row r="343" spans="1:6" customFormat="1" ht="15" x14ac:dyDescent="0.25">
      <c r="A343" s="290" t="s">
        <v>387</v>
      </c>
      <c r="B343" s="314"/>
      <c r="C343" s="314"/>
      <c r="D343" s="314"/>
      <c r="E343" s="314"/>
      <c r="F343" s="355"/>
    </row>
    <row r="344" spans="1:6" customFormat="1" ht="15" x14ac:dyDescent="0.25">
      <c r="A344" s="291" t="s">
        <v>388</v>
      </c>
      <c r="B344" s="199">
        <v>1</v>
      </c>
      <c r="C344" s="199">
        <v>1</v>
      </c>
      <c r="D344" s="199">
        <v>0</v>
      </c>
      <c r="E344" s="199">
        <v>4200</v>
      </c>
      <c r="F344" s="308">
        <v>905940</v>
      </c>
    </row>
    <row r="345" spans="1:6" customFormat="1" ht="15" x14ac:dyDescent="0.25">
      <c r="A345" s="291" t="s">
        <v>389</v>
      </c>
      <c r="B345" s="199">
        <v>1</v>
      </c>
      <c r="C345" s="199">
        <v>1</v>
      </c>
      <c r="D345" s="199">
        <v>0</v>
      </c>
      <c r="E345" s="199">
        <v>3577</v>
      </c>
      <c r="F345" s="308">
        <v>943692</v>
      </c>
    </row>
    <row r="346" spans="1:6" customFormat="1" ht="15" x14ac:dyDescent="0.25">
      <c r="A346" s="291" t="s">
        <v>390</v>
      </c>
      <c r="B346" s="199">
        <v>1</v>
      </c>
      <c r="C346" s="199">
        <v>1</v>
      </c>
      <c r="D346" s="199">
        <v>0</v>
      </c>
      <c r="E346" s="199">
        <v>2160</v>
      </c>
      <c r="F346" s="308">
        <v>510624</v>
      </c>
    </row>
    <row r="347" spans="1:6" customFormat="1" ht="15" x14ac:dyDescent="0.25">
      <c r="A347" s="291" t="s">
        <v>944</v>
      </c>
      <c r="B347" s="199">
        <v>1</v>
      </c>
      <c r="C347" s="199">
        <v>1</v>
      </c>
      <c r="D347" s="199">
        <v>630</v>
      </c>
      <c r="E347" s="199">
        <v>15398</v>
      </c>
      <c r="F347" s="308">
        <v>3745500</v>
      </c>
    </row>
    <row r="348" spans="1:6" customFormat="1" ht="15" x14ac:dyDescent="0.25">
      <c r="A348" s="291" t="s">
        <v>391</v>
      </c>
      <c r="B348" s="199">
        <v>1</v>
      </c>
      <c r="C348" s="199">
        <v>1</v>
      </c>
      <c r="D348" s="199">
        <v>0</v>
      </c>
      <c r="E348" s="199">
        <v>13100</v>
      </c>
      <c r="F348" s="308">
        <v>2175768</v>
      </c>
    </row>
    <row r="349" spans="1:6" customFormat="1" ht="15" x14ac:dyDescent="0.25">
      <c r="A349" s="288" t="s">
        <v>392</v>
      </c>
      <c r="B349" s="313">
        <v>286</v>
      </c>
      <c r="C349" s="313">
        <v>286</v>
      </c>
      <c r="D349" s="313">
        <v>0</v>
      </c>
      <c r="E349" s="313">
        <v>26773</v>
      </c>
      <c r="F349" s="353">
        <v>5509972</v>
      </c>
    </row>
    <row r="350" spans="1:6" customFormat="1" ht="15" x14ac:dyDescent="0.25">
      <c r="A350" s="289" t="s">
        <v>393</v>
      </c>
      <c r="B350" s="315"/>
      <c r="C350" s="315"/>
      <c r="D350" s="315"/>
      <c r="E350" s="315"/>
      <c r="F350" s="354"/>
    </row>
    <row r="351" spans="1:6" customFormat="1" ht="15" x14ac:dyDescent="0.25">
      <c r="A351" s="289" t="s">
        <v>394</v>
      </c>
      <c r="B351" s="315"/>
      <c r="C351" s="315"/>
      <c r="D351" s="315"/>
      <c r="E351" s="315"/>
      <c r="F351" s="354"/>
    </row>
    <row r="352" spans="1:6" customFormat="1" ht="15" x14ac:dyDescent="0.25">
      <c r="A352" s="289" t="s">
        <v>395</v>
      </c>
      <c r="B352" s="315"/>
      <c r="C352" s="315"/>
      <c r="D352" s="315"/>
      <c r="E352" s="315"/>
      <c r="F352" s="354"/>
    </row>
    <row r="353" spans="1:6" customFormat="1" ht="15" x14ac:dyDescent="0.25">
      <c r="A353" s="289" t="s">
        <v>396</v>
      </c>
      <c r="B353" s="315"/>
      <c r="C353" s="315"/>
      <c r="D353" s="315"/>
      <c r="E353" s="315"/>
      <c r="F353" s="354"/>
    </row>
    <row r="354" spans="1:6" customFormat="1" ht="15" x14ac:dyDescent="0.25">
      <c r="A354" s="290" t="s">
        <v>642</v>
      </c>
      <c r="B354" s="314"/>
      <c r="C354" s="314"/>
      <c r="D354" s="314"/>
      <c r="E354" s="314"/>
      <c r="F354" s="355"/>
    </row>
    <row r="355" spans="1:6" customFormat="1" ht="15" x14ac:dyDescent="0.25">
      <c r="A355" s="288" t="s">
        <v>397</v>
      </c>
      <c r="B355" s="313">
        <v>69</v>
      </c>
      <c r="C355" s="313">
        <v>0</v>
      </c>
      <c r="D355" s="313">
        <v>0</v>
      </c>
      <c r="E355" s="313">
        <v>10736</v>
      </c>
      <c r="F355" s="353">
        <v>2136576</v>
      </c>
    </row>
    <row r="356" spans="1:6" customFormat="1" ht="15" x14ac:dyDescent="0.25">
      <c r="A356" s="290" t="s">
        <v>398</v>
      </c>
      <c r="B356" s="314"/>
      <c r="C356" s="314"/>
      <c r="D356" s="314"/>
      <c r="E356" s="314"/>
      <c r="F356" s="355"/>
    </row>
    <row r="357" spans="1:6" customFormat="1" ht="15" x14ac:dyDescent="0.25">
      <c r="A357" s="291" t="s">
        <v>399</v>
      </c>
      <c r="B357" s="199">
        <v>31</v>
      </c>
      <c r="C357" s="199">
        <v>0</v>
      </c>
      <c r="D357" s="199">
        <v>0</v>
      </c>
      <c r="E357" s="199">
        <v>3876</v>
      </c>
      <c r="F357" s="308">
        <v>784920</v>
      </c>
    </row>
    <row r="358" spans="1:6" customFormat="1" ht="15" x14ac:dyDescent="0.25">
      <c r="A358" s="291" t="s">
        <v>400</v>
      </c>
      <c r="B358" s="199">
        <v>31</v>
      </c>
      <c r="C358" s="199">
        <v>0</v>
      </c>
      <c r="D358" s="199">
        <v>0</v>
      </c>
      <c r="E358" s="199">
        <v>3817</v>
      </c>
      <c r="F358" s="308">
        <v>770340</v>
      </c>
    </row>
    <row r="359" spans="1:6" customFormat="1" ht="15" x14ac:dyDescent="0.25">
      <c r="A359" s="291" t="s">
        <v>401</v>
      </c>
      <c r="B359" s="199">
        <v>30</v>
      </c>
      <c r="C359" s="199">
        <v>30</v>
      </c>
      <c r="D359" s="199">
        <v>0</v>
      </c>
      <c r="E359" s="199">
        <v>3780</v>
      </c>
      <c r="F359" s="308">
        <v>768960</v>
      </c>
    </row>
    <row r="360" spans="1:6" customFormat="1" ht="15" x14ac:dyDescent="0.25">
      <c r="A360" s="291" t="s">
        <v>402</v>
      </c>
      <c r="B360" s="199">
        <v>31</v>
      </c>
      <c r="C360" s="199">
        <v>31</v>
      </c>
      <c r="D360" s="199">
        <v>0</v>
      </c>
      <c r="E360" s="199">
        <v>3824</v>
      </c>
      <c r="F360" s="308">
        <v>776268</v>
      </c>
    </row>
    <row r="361" spans="1:6" customFormat="1" ht="15" x14ac:dyDescent="0.25">
      <c r="A361" s="291" t="s">
        <v>403</v>
      </c>
      <c r="B361" s="199">
        <v>31</v>
      </c>
      <c r="C361" s="199">
        <v>0</v>
      </c>
      <c r="D361" s="199">
        <v>0</v>
      </c>
      <c r="E361" s="199">
        <v>3827</v>
      </c>
      <c r="F361" s="308">
        <v>776772</v>
      </c>
    </row>
    <row r="362" spans="1:6" customFormat="1" ht="15" x14ac:dyDescent="0.25">
      <c r="A362" s="291" t="s">
        <v>404</v>
      </c>
      <c r="B362" s="199">
        <v>34</v>
      </c>
      <c r="C362" s="199">
        <v>0</v>
      </c>
      <c r="D362" s="199">
        <v>0</v>
      </c>
      <c r="E362" s="199">
        <v>4070</v>
      </c>
      <c r="F362" s="308">
        <v>810456</v>
      </c>
    </row>
    <row r="363" spans="1:6" customFormat="1" ht="15" x14ac:dyDescent="0.25">
      <c r="A363" s="291" t="s">
        <v>405</v>
      </c>
      <c r="B363" s="199">
        <v>61</v>
      </c>
      <c r="C363" s="199">
        <v>60</v>
      </c>
      <c r="D363" s="199">
        <v>0</v>
      </c>
      <c r="E363" s="199">
        <v>8796</v>
      </c>
      <c r="F363" s="308">
        <v>1778421</v>
      </c>
    </row>
    <row r="364" spans="1:6" customFormat="1" ht="15" x14ac:dyDescent="0.25">
      <c r="A364" s="291" t="s">
        <v>406</v>
      </c>
      <c r="B364" s="199">
        <v>61</v>
      </c>
      <c r="C364" s="199">
        <v>0</v>
      </c>
      <c r="D364" s="199">
        <v>0</v>
      </c>
      <c r="E364" s="199">
        <v>8808</v>
      </c>
      <c r="F364" s="308">
        <v>1783548</v>
      </c>
    </row>
    <row r="365" spans="1:6" customFormat="1" ht="15" x14ac:dyDescent="0.25">
      <c r="A365" s="291" t="s">
        <v>407</v>
      </c>
      <c r="B365" s="199">
        <v>61</v>
      </c>
      <c r="C365" s="199">
        <v>0</v>
      </c>
      <c r="D365" s="199">
        <v>0</v>
      </c>
      <c r="E365" s="199">
        <v>8871</v>
      </c>
      <c r="F365" s="308">
        <v>1781760</v>
      </c>
    </row>
    <row r="366" spans="1:6" customFormat="1" ht="15" x14ac:dyDescent="0.25">
      <c r="A366" s="291" t="s">
        <v>408</v>
      </c>
      <c r="B366" s="199">
        <v>60</v>
      </c>
      <c r="C366" s="199">
        <v>0</v>
      </c>
      <c r="D366" s="199">
        <v>0</v>
      </c>
      <c r="E366" s="199">
        <v>8760</v>
      </c>
      <c r="F366" s="308">
        <v>1781760</v>
      </c>
    </row>
    <row r="367" spans="1:6" customFormat="1" ht="15" x14ac:dyDescent="0.25">
      <c r="A367" s="291" t="s">
        <v>409</v>
      </c>
      <c r="B367" s="199">
        <v>30</v>
      </c>
      <c r="C367" s="199">
        <v>0</v>
      </c>
      <c r="D367" s="199">
        <v>0</v>
      </c>
      <c r="E367" s="199">
        <v>3780</v>
      </c>
      <c r="F367" s="308">
        <v>768960</v>
      </c>
    </row>
    <row r="368" spans="1:6" customFormat="1" ht="15" x14ac:dyDescent="0.25">
      <c r="A368" s="291" t="s">
        <v>410</v>
      </c>
      <c r="B368" s="199">
        <v>30</v>
      </c>
      <c r="C368" s="199">
        <v>0</v>
      </c>
      <c r="D368" s="199">
        <v>0</v>
      </c>
      <c r="E368" s="199">
        <v>3780</v>
      </c>
      <c r="F368" s="308">
        <v>768960</v>
      </c>
    </row>
    <row r="369" spans="1:6" customFormat="1" ht="15" x14ac:dyDescent="0.25">
      <c r="A369" s="291" t="s">
        <v>411</v>
      </c>
      <c r="B369" s="199">
        <v>30</v>
      </c>
      <c r="C369" s="199">
        <v>0</v>
      </c>
      <c r="D369" s="199">
        <v>0</v>
      </c>
      <c r="E369" s="199">
        <v>3780</v>
      </c>
      <c r="F369" s="308">
        <v>768960</v>
      </c>
    </row>
    <row r="370" spans="1:6" customFormat="1" ht="15" x14ac:dyDescent="0.25">
      <c r="A370" s="291" t="s">
        <v>412</v>
      </c>
      <c r="B370" s="199">
        <v>30</v>
      </c>
      <c r="C370" s="199">
        <v>30</v>
      </c>
      <c r="D370" s="199">
        <v>0</v>
      </c>
      <c r="E370" s="199">
        <v>4516</v>
      </c>
      <c r="F370" s="308">
        <v>918612</v>
      </c>
    </row>
    <row r="371" spans="1:6" customFormat="1" ht="15" x14ac:dyDescent="0.25">
      <c r="A371" s="291" t="s">
        <v>413</v>
      </c>
      <c r="B371" s="199">
        <v>31</v>
      </c>
      <c r="C371" s="199">
        <v>31</v>
      </c>
      <c r="D371" s="199">
        <v>0</v>
      </c>
      <c r="E371" s="199">
        <v>4551</v>
      </c>
      <c r="F371" s="308">
        <v>920716</v>
      </c>
    </row>
    <row r="372" spans="1:6" customFormat="1" ht="15" x14ac:dyDescent="0.25">
      <c r="A372" s="291" t="s">
        <v>414</v>
      </c>
      <c r="B372" s="199">
        <v>30</v>
      </c>
      <c r="C372" s="199">
        <v>30</v>
      </c>
      <c r="D372" s="199">
        <v>0</v>
      </c>
      <c r="E372" s="199">
        <v>4520</v>
      </c>
      <c r="F372" s="308">
        <v>919440</v>
      </c>
    </row>
    <row r="373" spans="1:6" customFormat="1" ht="15" x14ac:dyDescent="0.25">
      <c r="A373" s="291" t="s">
        <v>415</v>
      </c>
      <c r="B373" s="199">
        <v>1</v>
      </c>
      <c r="C373" s="199">
        <v>1</v>
      </c>
      <c r="D373" s="199">
        <v>0</v>
      </c>
      <c r="E373" s="199">
        <v>2169</v>
      </c>
      <c r="F373" s="308">
        <v>467856</v>
      </c>
    </row>
    <row r="374" spans="1:6" customFormat="1" ht="15" x14ac:dyDescent="0.25">
      <c r="A374" s="291" t="s">
        <v>416</v>
      </c>
      <c r="B374" s="199">
        <v>1</v>
      </c>
      <c r="C374" s="199">
        <v>1</v>
      </c>
      <c r="D374" s="199">
        <v>0</v>
      </c>
      <c r="E374" s="199">
        <v>20689</v>
      </c>
      <c r="F374" s="308">
        <v>5458176</v>
      </c>
    </row>
    <row r="375" spans="1:6" customFormat="1" ht="15" x14ac:dyDescent="0.25">
      <c r="A375" s="291" t="s">
        <v>417</v>
      </c>
      <c r="B375" s="199">
        <v>1</v>
      </c>
      <c r="C375" s="199">
        <v>1</v>
      </c>
      <c r="D375" s="199">
        <v>0</v>
      </c>
      <c r="E375" s="199">
        <v>2550</v>
      </c>
      <c r="F375" s="308">
        <v>672744</v>
      </c>
    </row>
    <row r="376" spans="1:6" customFormat="1" ht="15" x14ac:dyDescent="0.25">
      <c r="A376" s="291" t="s">
        <v>418</v>
      </c>
      <c r="B376" s="199">
        <v>1</v>
      </c>
      <c r="C376" s="199">
        <v>1</v>
      </c>
      <c r="D376" s="199">
        <v>0</v>
      </c>
      <c r="E376" s="199">
        <v>3254</v>
      </c>
      <c r="F376" s="308">
        <v>701892</v>
      </c>
    </row>
    <row r="377" spans="1:6" customFormat="1" ht="15" x14ac:dyDescent="0.25">
      <c r="A377" s="291" t="s">
        <v>419</v>
      </c>
      <c r="B377" s="199">
        <v>1</v>
      </c>
      <c r="C377" s="199">
        <v>1</v>
      </c>
      <c r="D377" s="199">
        <v>0</v>
      </c>
      <c r="E377" s="199">
        <v>19060</v>
      </c>
      <c r="F377" s="308">
        <v>5028420</v>
      </c>
    </row>
    <row r="378" spans="1:6" customFormat="1" ht="15" x14ac:dyDescent="0.25">
      <c r="A378" s="291" t="s">
        <v>420</v>
      </c>
      <c r="B378" s="199">
        <v>1</v>
      </c>
      <c r="C378" s="199">
        <v>1</v>
      </c>
      <c r="D378" s="199">
        <v>0</v>
      </c>
      <c r="E378" s="199">
        <v>22653</v>
      </c>
      <c r="F378" s="308">
        <v>5376324</v>
      </c>
    </row>
    <row r="379" spans="1:6" customFormat="1" ht="15" x14ac:dyDescent="0.25">
      <c r="A379" s="291" t="s">
        <v>421</v>
      </c>
      <c r="B379" s="199">
        <v>1</v>
      </c>
      <c r="C379" s="199">
        <v>1</v>
      </c>
      <c r="D379" s="199">
        <v>0</v>
      </c>
      <c r="E379" s="199">
        <v>5338</v>
      </c>
      <c r="F379" s="308">
        <v>1151412</v>
      </c>
    </row>
    <row r="380" spans="1:6" customFormat="1" ht="15" x14ac:dyDescent="0.25">
      <c r="A380" s="291" t="s">
        <v>422</v>
      </c>
      <c r="B380" s="199">
        <v>2</v>
      </c>
      <c r="C380" s="199">
        <v>0</v>
      </c>
      <c r="D380" s="199">
        <v>0</v>
      </c>
      <c r="E380" s="199">
        <v>3095</v>
      </c>
      <c r="F380" s="308">
        <v>667596</v>
      </c>
    </row>
    <row r="381" spans="1:6" customFormat="1" ht="15" x14ac:dyDescent="0.25">
      <c r="A381" s="291" t="s">
        <v>423</v>
      </c>
      <c r="B381" s="199">
        <v>1</v>
      </c>
      <c r="C381" s="199">
        <v>1</v>
      </c>
      <c r="D381" s="199">
        <v>0</v>
      </c>
      <c r="E381" s="199">
        <v>14620</v>
      </c>
      <c r="F381" s="308">
        <v>3857052</v>
      </c>
    </row>
    <row r="382" spans="1:6" customFormat="1" ht="15" x14ac:dyDescent="0.25">
      <c r="A382" s="291" t="s">
        <v>424</v>
      </c>
      <c r="B382" s="199">
        <v>103</v>
      </c>
      <c r="C382" s="199">
        <v>103</v>
      </c>
      <c r="D382" s="199">
        <v>0</v>
      </c>
      <c r="E382" s="199">
        <v>9377</v>
      </c>
      <c r="F382" s="308">
        <v>1888224</v>
      </c>
    </row>
    <row r="383" spans="1:6" customFormat="1" ht="15" x14ac:dyDescent="0.25">
      <c r="A383" s="288" t="s">
        <v>945</v>
      </c>
      <c r="B383" s="199">
        <v>1</v>
      </c>
      <c r="C383" s="199">
        <v>1</v>
      </c>
      <c r="D383" s="199">
        <v>480</v>
      </c>
      <c r="E383" s="199">
        <v>8581</v>
      </c>
      <c r="F383" s="308">
        <v>2247300</v>
      </c>
    </row>
    <row r="384" spans="1:6" customFormat="1" ht="15" x14ac:dyDescent="0.25">
      <c r="A384" s="288" t="s">
        <v>425</v>
      </c>
      <c r="B384" s="313">
        <v>453</v>
      </c>
      <c r="C384" s="313">
        <v>195</v>
      </c>
      <c r="D384" s="313">
        <v>0</v>
      </c>
      <c r="E384" s="313">
        <v>62054.7</v>
      </c>
      <c r="F384" s="353">
        <v>11584691</v>
      </c>
    </row>
    <row r="385" spans="1:6" customFormat="1" ht="15" x14ac:dyDescent="0.25">
      <c r="A385" s="289" t="s">
        <v>426</v>
      </c>
      <c r="B385" s="315"/>
      <c r="C385" s="315"/>
      <c r="D385" s="315"/>
      <c r="E385" s="315"/>
      <c r="F385" s="354"/>
    </row>
    <row r="386" spans="1:6" customFormat="1" ht="15" x14ac:dyDescent="0.25">
      <c r="A386" s="289" t="s">
        <v>427</v>
      </c>
      <c r="B386" s="315"/>
      <c r="C386" s="315"/>
      <c r="D386" s="315"/>
      <c r="E386" s="315"/>
      <c r="F386" s="354"/>
    </row>
    <row r="387" spans="1:6" customFormat="1" ht="15" x14ac:dyDescent="0.25">
      <c r="A387" s="289" t="s">
        <v>428</v>
      </c>
      <c r="B387" s="315"/>
      <c r="C387" s="315"/>
      <c r="D387" s="315"/>
      <c r="E387" s="315"/>
      <c r="F387" s="354"/>
    </row>
    <row r="388" spans="1:6" customFormat="1" ht="15" x14ac:dyDescent="0.25">
      <c r="A388" s="289" t="s">
        <v>429</v>
      </c>
      <c r="B388" s="315"/>
      <c r="C388" s="315"/>
      <c r="D388" s="315"/>
      <c r="E388" s="315"/>
      <c r="F388" s="354"/>
    </row>
    <row r="389" spans="1:6" customFormat="1" ht="15" x14ac:dyDescent="0.25">
      <c r="A389" s="289" t="s">
        <v>430</v>
      </c>
      <c r="B389" s="315"/>
      <c r="C389" s="315"/>
      <c r="D389" s="315"/>
      <c r="E389" s="315"/>
      <c r="F389" s="354"/>
    </row>
    <row r="390" spans="1:6" customFormat="1" ht="15" x14ac:dyDescent="0.25">
      <c r="A390" s="289" t="s">
        <v>431</v>
      </c>
      <c r="B390" s="315"/>
      <c r="C390" s="315"/>
      <c r="D390" s="315"/>
      <c r="E390" s="315"/>
      <c r="F390" s="354"/>
    </row>
    <row r="391" spans="1:6" customFormat="1" ht="15" x14ac:dyDescent="0.25">
      <c r="A391" s="289" t="s">
        <v>432</v>
      </c>
      <c r="B391" s="315"/>
      <c r="C391" s="315"/>
      <c r="D391" s="315"/>
      <c r="E391" s="315"/>
      <c r="F391" s="354"/>
    </row>
    <row r="392" spans="1:6" customFormat="1" ht="15" x14ac:dyDescent="0.25">
      <c r="A392" s="289" t="s">
        <v>433</v>
      </c>
      <c r="B392" s="315"/>
      <c r="C392" s="315"/>
      <c r="D392" s="315"/>
      <c r="E392" s="315"/>
      <c r="F392" s="354"/>
    </row>
    <row r="393" spans="1:6" customFormat="1" ht="15" x14ac:dyDescent="0.25">
      <c r="A393" s="289" t="s">
        <v>434</v>
      </c>
      <c r="B393" s="315"/>
      <c r="C393" s="315"/>
      <c r="D393" s="315"/>
      <c r="E393" s="315"/>
      <c r="F393" s="354"/>
    </row>
    <row r="394" spans="1:6" customFormat="1" ht="15" x14ac:dyDescent="0.25">
      <c r="A394" s="289" t="s">
        <v>435</v>
      </c>
      <c r="B394" s="315"/>
      <c r="C394" s="315"/>
      <c r="D394" s="315"/>
      <c r="E394" s="315"/>
      <c r="F394" s="354"/>
    </row>
    <row r="395" spans="1:6" customFormat="1" ht="15" x14ac:dyDescent="0.25">
      <c r="A395" s="289" t="s">
        <v>946</v>
      </c>
      <c r="B395" s="315"/>
      <c r="C395" s="315"/>
      <c r="D395" s="315"/>
      <c r="E395" s="315"/>
      <c r="F395" s="354"/>
    </row>
    <row r="396" spans="1:6" customFormat="1" ht="15" x14ac:dyDescent="0.25">
      <c r="A396" s="289" t="s">
        <v>947</v>
      </c>
      <c r="B396" s="315"/>
      <c r="C396" s="315"/>
      <c r="D396" s="315"/>
      <c r="E396" s="315"/>
      <c r="F396" s="354"/>
    </row>
    <row r="397" spans="1:6" customFormat="1" ht="15" x14ac:dyDescent="0.25">
      <c r="A397" s="289" t="s">
        <v>436</v>
      </c>
      <c r="B397" s="315"/>
      <c r="C397" s="315"/>
      <c r="D397" s="315"/>
      <c r="E397" s="315"/>
      <c r="F397" s="354"/>
    </row>
    <row r="398" spans="1:6" customFormat="1" ht="15" x14ac:dyDescent="0.25">
      <c r="A398" s="289" t="s">
        <v>437</v>
      </c>
      <c r="B398" s="315"/>
      <c r="C398" s="315"/>
      <c r="D398" s="315"/>
      <c r="E398" s="315"/>
      <c r="F398" s="354"/>
    </row>
    <row r="399" spans="1:6" customFormat="1" ht="15" x14ac:dyDescent="0.25">
      <c r="A399" s="289" t="s">
        <v>438</v>
      </c>
      <c r="B399" s="315"/>
      <c r="C399" s="315"/>
      <c r="D399" s="315"/>
      <c r="E399" s="315"/>
      <c r="F399" s="354"/>
    </row>
    <row r="400" spans="1:6" customFormat="1" ht="15" x14ac:dyDescent="0.25">
      <c r="A400" s="289" t="s">
        <v>439</v>
      </c>
      <c r="B400" s="314"/>
      <c r="C400" s="314"/>
      <c r="D400" s="314"/>
      <c r="E400" s="314"/>
      <c r="F400" s="355"/>
    </row>
    <row r="401" spans="1:6" customFormat="1" ht="15" x14ac:dyDescent="0.25">
      <c r="A401" s="291" t="s">
        <v>440</v>
      </c>
      <c r="B401" s="199">
        <v>281</v>
      </c>
      <c r="C401" s="199">
        <v>281</v>
      </c>
      <c r="D401" s="199">
        <v>0</v>
      </c>
      <c r="E401" s="199">
        <v>23493</v>
      </c>
      <c r="F401" s="308">
        <v>4778796</v>
      </c>
    </row>
    <row r="402" spans="1:6" customFormat="1" ht="15" x14ac:dyDescent="0.25">
      <c r="A402" s="288" t="s">
        <v>441</v>
      </c>
      <c r="B402" s="313">
        <v>294</v>
      </c>
      <c r="C402" s="313">
        <v>291</v>
      </c>
      <c r="D402" s="313">
        <v>203.70999999999998</v>
      </c>
      <c r="E402" s="313">
        <v>76156</v>
      </c>
      <c r="F402" s="353">
        <v>14544312</v>
      </c>
    </row>
    <row r="403" spans="1:6" customFormat="1" ht="15" x14ac:dyDescent="0.25">
      <c r="A403" s="289" t="s">
        <v>442</v>
      </c>
      <c r="B403" s="315"/>
      <c r="C403" s="315"/>
      <c r="D403" s="315"/>
      <c r="E403" s="315"/>
      <c r="F403" s="354"/>
    </row>
    <row r="404" spans="1:6" customFormat="1" ht="15" x14ac:dyDescent="0.25">
      <c r="A404" s="289" t="s">
        <v>443</v>
      </c>
      <c r="B404" s="315"/>
      <c r="C404" s="315"/>
      <c r="D404" s="315"/>
      <c r="E404" s="315"/>
      <c r="F404" s="354"/>
    </row>
    <row r="405" spans="1:6" customFormat="1" ht="15" x14ac:dyDescent="0.25">
      <c r="A405" s="289" t="s">
        <v>444</v>
      </c>
      <c r="B405" s="315"/>
      <c r="C405" s="315"/>
      <c r="D405" s="315"/>
      <c r="E405" s="315"/>
      <c r="F405" s="354"/>
    </row>
    <row r="406" spans="1:6" customFormat="1" ht="15" x14ac:dyDescent="0.25">
      <c r="A406" s="289" t="s">
        <v>445</v>
      </c>
      <c r="B406" s="315"/>
      <c r="C406" s="315"/>
      <c r="D406" s="315"/>
      <c r="E406" s="315"/>
      <c r="F406" s="354"/>
    </row>
    <row r="407" spans="1:6" customFormat="1" ht="15" x14ac:dyDescent="0.25">
      <c r="A407" s="289" t="s">
        <v>446</v>
      </c>
      <c r="B407" s="315"/>
      <c r="C407" s="315"/>
      <c r="D407" s="315"/>
      <c r="E407" s="315"/>
      <c r="F407" s="354"/>
    </row>
    <row r="408" spans="1:6" customFormat="1" ht="15" x14ac:dyDescent="0.25">
      <c r="A408" s="289" t="s">
        <v>447</v>
      </c>
      <c r="B408" s="315"/>
      <c r="C408" s="315"/>
      <c r="D408" s="315"/>
      <c r="E408" s="315"/>
      <c r="F408" s="354"/>
    </row>
    <row r="409" spans="1:6" customFormat="1" ht="15" x14ac:dyDescent="0.25">
      <c r="A409" s="289" t="s">
        <v>448</v>
      </c>
      <c r="B409" s="315"/>
      <c r="C409" s="315"/>
      <c r="D409" s="315"/>
      <c r="E409" s="315"/>
      <c r="F409" s="354"/>
    </row>
    <row r="410" spans="1:6" customFormat="1" ht="15" x14ac:dyDescent="0.25">
      <c r="A410" s="289" t="s">
        <v>449</v>
      </c>
      <c r="B410" s="315"/>
      <c r="C410" s="315"/>
      <c r="D410" s="315"/>
      <c r="E410" s="315"/>
      <c r="F410" s="354"/>
    </row>
    <row r="411" spans="1:6" customFormat="1" ht="15" x14ac:dyDescent="0.25">
      <c r="A411" s="289" t="s">
        <v>948</v>
      </c>
      <c r="B411" s="315"/>
      <c r="C411" s="315"/>
      <c r="D411" s="315"/>
      <c r="E411" s="315"/>
      <c r="F411" s="354"/>
    </row>
    <row r="412" spans="1:6" customFormat="1" ht="15" x14ac:dyDescent="0.25">
      <c r="A412" s="289" t="s">
        <v>450</v>
      </c>
      <c r="B412" s="315"/>
      <c r="C412" s="315"/>
      <c r="D412" s="315"/>
      <c r="E412" s="315"/>
      <c r="F412" s="354"/>
    </row>
    <row r="413" spans="1:6" customFormat="1" ht="15" x14ac:dyDescent="0.25">
      <c r="A413" s="289" t="s">
        <v>451</v>
      </c>
      <c r="B413" s="315"/>
      <c r="C413" s="315"/>
      <c r="D413" s="315"/>
      <c r="E413" s="315"/>
      <c r="F413" s="354"/>
    </row>
    <row r="414" spans="1:6" customFormat="1" ht="15" x14ac:dyDescent="0.25">
      <c r="A414" s="289" t="s">
        <v>949</v>
      </c>
      <c r="B414" s="315"/>
      <c r="C414" s="315"/>
      <c r="D414" s="315"/>
      <c r="E414" s="315"/>
      <c r="F414" s="354"/>
    </row>
    <row r="415" spans="1:6" customFormat="1" ht="15" x14ac:dyDescent="0.25">
      <c r="A415" s="289" t="s">
        <v>452</v>
      </c>
      <c r="B415" s="315"/>
      <c r="C415" s="315"/>
      <c r="D415" s="315"/>
      <c r="E415" s="315"/>
      <c r="F415" s="354"/>
    </row>
    <row r="416" spans="1:6" customFormat="1" ht="15" x14ac:dyDescent="0.25">
      <c r="A416" s="289" t="s">
        <v>453</v>
      </c>
      <c r="B416" s="315"/>
      <c r="C416" s="315"/>
      <c r="D416" s="315"/>
      <c r="E416" s="315"/>
      <c r="F416" s="354"/>
    </row>
    <row r="417" spans="1:6" customFormat="1" ht="15" x14ac:dyDescent="0.25">
      <c r="A417" s="289" t="s">
        <v>454</v>
      </c>
      <c r="B417" s="314"/>
      <c r="C417" s="314"/>
      <c r="D417" s="314"/>
      <c r="E417" s="314"/>
      <c r="F417" s="355"/>
    </row>
    <row r="418" spans="1:6" customFormat="1" ht="15" x14ac:dyDescent="0.25">
      <c r="A418" s="288" t="s">
        <v>455</v>
      </c>
      <c r="B418" s="313">
        <v>406</v>
      </c>
      <c r="C418" s="313">
        <v>339</v>
      </c>
      <c r="D418" s="313">
        <v>0</v>
      </c>
      <c r="E418" s="313">
        <v>67517</v>
      </c>
      <c r="F418" s="353">
        <v>13420932</v>
      </c>
    </row>
    <row r="419" spans="1:6" customFormat="1" ht="15" x14ac:dyDescent="0.25">
      <c r="A419" s="289" t="s">
        <v>456</v>
      </c>
      <c r="B419" s="315"/>
      <c r="C419" s="315"/>
      <c r="D419" s="315"/>
      <c r="E419" s="315"/>
      <c r="F419" s="354"/>
    </row>
    <row r="420" spans="1:6" customFormat="1" ht="15" x14ac:dyDescent="0.25">
      <c r="A420" s="289" t="s">
        <v>457</v>
      </c>
      <c r="B420" s="315"/>
      <c r="C420" s="315"/>
      <c r="D420" s="315"/>
      <c r="E420" s="315"/>
      <c r="F420" s="354"/>
    </row>
    <row r="421" spans="1:6" customFormat="1" ht="15" x14ac:dyDescent="0.25">
      <c r="A421" s="289" t="s">
        <v>458</v>
      </c>
      <c r="B421" s="315"/>
      <c r="C421" s="315"/>
      <c r="D421" s="315"/>
      <c r="E421" s="315"/>
      <c r="F421" s="354"/>
    </row>
    <row r="422" spans="1:6" customFormat="1" ht="15" x14ac:dyDescent="0.25">
      <c r="A422" s="289" t="s">
        <v>459</v>
      </c>
      <c r="B422" s="315"/>
      <c r="C422" s="315"/>
      <c r="D422" s="315"/>
      <c r="E422" s="315"/>
      <c r="F422" s="354"/>
    </row>
    <row r="423" spans="1:6" customFormat="1" ht="15" x14ac:dyDescent="0.25">
      <c r="A423" s="289" t="s">
        <v>460</v>
      </c>
      <c r="B423" s="315"/>
      <c r="C423" s="315"/>
      <c r="D423" s="315"/>
      <c r="E423" s="315"/>
      <c r="F423" s="354"/>
    </row>
    <row r="424" spans="1:6" customFormat="1" ht="15" x14ac:dyDescent="0.25">
      <c r="A424" s="289" t="s">
        <v>461</v>
      </c>
      <c r="B424" s="315"/>
      <c r="C424" s="315"/>
      <c r="D424" s="315"/>
      <c r="E424" s="315"/>
      <c r="F424" s="354"/>
    </row>
    <row r="425" spans="1:6" customFormat="1" ht="15" x14ac:dyDescent="0.25">
      <c r="A425" s="290" t="s">
        <v>462</v>
      </c>
      <c r="B425" s="314"/>
      <c r="C425" s="314"/>
      <c r="D425" s="314"/>
      <c r="E425" s="314"/>
      <c r="F425" s="355"/>
    </row>
    <row r="426" spans="1:6" customFormat="1" ht="15" x14ac:dyDescent="0.25">
      <c r="A426" s="288" t="s">
        <v>463</v>
      </c>
      <c r="B426" s="313">
        <v>72</v>
      </c>
      <c r="C426" s="313">
        <v>72</v>
      </c>
      <c r="D426" s="313">
        <v>0</v>
      </c>
      <c r="E426" s="313">
        <v>11620</v>
      </c>
      <c r="F426" s="353">
        <v>2388312</v>
      </c>
    </row>
    <row r="427" spans="1:6" customFormat="1" ht="15" x14ac:dyDescent="0.25">
      <c r="A427" s="289" t="s">
        <v>464</v>
      </c>
      <c r="B427" s="315"/>
      <c r="C427" s="315"/>
      <c r="D427" s="315"/>
      <c r="E427" s="315"/>
      <c r="F427" s="354"/>
    </row>
    <row r="428" spans="1:6" customFormat="1" ht="15" x14ac:dyDescent="0.25">
      <c r="A428" s="289" t="s">
        <v>465</v>
      </c>
      <c r="B428" s="315"/>
      <c r="C428" s="315"/>
      <c r="D428" s="315"/>
      <c r="E428" s="315"/>
      <c r="F428" s="354"/>
    </row>
    <row r="429" spans="1:6" customFormat="1" ht="15" x14ac:dyDescent="0.25">
      <c r="A429" s="289" t="s">
        <v>466</v>
      </c>
      <c r="B429" s="315"/>
      <c r="C429" s="315"/>
      <c r="D429" s="315"/>
      <c r="E429" s="315"/>
      <c r="F429" s="354"/>
    </row>
    <row r="430" spans="1:6" customFormat="1" ht="15" x14ac:dyDescent="0.25">
      <c r="A430" s="289" t="s">
        <v>467</v>
      </c>
      <c r="B430" s="315"/>
      <c r="C430" s="315"/>
      <c r="D430" s="315"/>
      <c r="E430" s="315"/>
      <c r="F430" s="354"/>
    </row>
    <row r="431" spans="1:6" customFormat="1" ht="15" x14ac:dyDescent="0.25">
      <c r="A431" s="289" t="s">
        <v>468</v>
      </c>
      <c r="B431" s="315"/>
      <c r="C431" s="315"/>
      <c r="D431" s="315"/>
      <c r="E431" s="315"/>
      <c r="F431" s="354"/>
    </row>
    <row r="432" spans="1:6" customFormat="1" ht="15" x14ac:dyDescent="0.25">
      <c r="A432" s="289" t="s">
        <v>469</v>
      </c>
      <c r="B432" s="315"/>
      <c r="C432" s="315"/>
      <c r="D432" s="315"/>
      <c r="E432" s="315"/>
      <c r="F432" s="354"/>
    </row>
    <row r="433" spans="1:6" customFormat="1" ht="15" x14ac:dyDescent="0.25">
      <c r="A433" s="289" t="s">
        <v>470</v>
      </c>
      <c r="B433" s="315"/>
      <c r="C433" s="315"/>
      <c r="D433" s="315"/>
      <c r="E433" s="315"/>
      <c r="F433" s="354"/>
    </row>
    <row r="434" spans="1:6" customFormat="1" ht="15" x14ac:dyDescent="0.25">
      <c r="A434" s="290" t="s">
        <v>471</v>
      </c>
      <c r="B434" s="314"/>
      <c r="C434" s="314"/>
      <c r="D434" s="314"/>
      <c r="E434" s="314"/>
      <c r="F434" s="355"/>
    </row>
    <row r="435" spans="1:6" customFormat="1" ht="15" x14ac:dyDescent="0.25">
      <c r="A435" s="288" t="s">
        <v>472</v>
      </c>
      <c r="B435" s="313">
        <v>133</v>
      </c>
      <c r="C435" s="313">
        <v>5</v>
      </c>
      <c r="D435" s="313">
        <v>0</v>
      </c>
      <c r="E435" s="313">
        <v>19211</v>
      </c>
      <c r="F435" s="353">
        <v>3921492</v>
      </c>
    </row>
    <row r="436" spans="1:6" customFormat="1" ht="15" x14ac:dyDescent="0.25">
      <c r="A436" s="289" t="s">
        <v>473</v>
      </c>
      <c r="B436" s="315"/>
      <c r="C436" s="315"/>
      <c r="D436" s="315"/>
      <c r="E436" s="315"/>
      <c r="F436" s="354"/>
    </row>
    <row r="437" spans="1:6" customFormat="1" ht="15" x14ac:dyDescent="0.25">
      <c r="A437" s="290" t="s">
        <v>474</v>
      </c>
      <c r="B437" s="314"/>
      <c r="C437" s="314"/>
      <c r="D437" s="314"/>
      <c r="E437" s="314"/>
      <c r="F437" s="355"/>
    </row>
    <row r="438" spans="1:6" customFormat="1" ht="15" x14ac:dyDescent="0.25">
      <c r="A438" s="291" t="s">
        <v>475</v>
      </c>
      <c r="B438" s="199">
        <v>47</v>
      </c>
      <c r="C438" s="199">
        <v>45</v>
      </c>
      <c r="D438" s="199">
        <v>0</v>
      </c>
      <c r="E438" s="199">
        <v>6779</v>
      </c>
      <c r="F438" s="308">
        <v>1366692</v>
      </c>
    </row>
    <row r="439" spans="1:6" customFormat="1" ht="15" x14ac:dyDescent="0.25">
      <c r="A439" s="291" t="s">
        <v>476</v>
      </c>
      <c r="B439" s="199">
        <v>3</v>
      </c>
      <c r="C439" s="199">
        <v>3</v>
      </c>
      <c r="D439" s="199">
        <v>0</v>
      </c>
      <c r="E439" s="199">
        <v>648</v>
      </c>
      <c r="F439" s="308">
        <v>139776</v>
      </c>
    </row>
    <row r="440" spans="1:6" customFormat="1" ht="15" x14ac:dyDescent="0.25">
      <c r="A440" s="291" t="s">
        <v>477</v>
      </c>
      <c r="B440" s="199">
        <v>56</v>
      </c>
      <c r="C440" s="199">
        <v>54</v>
      </c>
      <c r="D440" s="199">
        <v>0</v>
      </c>
      <c r="E440" s="199">
        <v>7463</v>
      </c>
      <c r="F440" s="308">
        <v>1499676</v>
      </c>
    </row>
    <row r="441" spans="1:6" customFormat="1" ht="15" x14ac:dyDescent="0.25">
      <c r="A441" s="291" t="s">
        <v>478</v>
      </c>
      <c r="B441" s="199">
        <v>2</v>
      </c>
      <c r="C441" s="199">
        <v>2</v>
      </c>
      <c r="D441" s="199">
        <v>0</v>
      </c>
      <c r="E441" s="199">
        <v>872</v>
      </c>
      <c r="F441" s="308">
        <v>180896</v>
      </c>
    </row>
    <row r="442" spans="1:6" customFormat="1" ht="15" x14ac:dyDescent="0.25">
      <c r="A442" s="291" t="s">
        <v>479</v>
      </c>
      <c r="B442" s="199">
        <v>60</v>
      </c>
      <c r="C442" s="199">
        <v>58</v>
      </c>
      <c r="D442" s="199">
        <v>0</v>
      </c>
      <c r="E442" s="199">
        <v>8017</v>
      </c>
      <c r="F442" s="308">
        <v>1593288</v>
      </c>
    </row>
    <row r="443" spans="1:6" customFormat="1" ht="15" x14ac:dyDescent="0.25">
      <c r="A443" s="291" t="s">
        <v>480</v>
      </c>
      <c r="B443" s="199">
        <v>58</v>
      </c>
      <c r="C443" s="199">
        <v>55</v>
      </c>
      <c r="D443" s="199">
        <v>0</v>
      </c>
      <c r="E443" s="199">
        <v>8313</v>
      </c>
      <c r="F443" s="308">
        <v>1677324</v>
      </c>
    </row>
    <row r="444" spans="1:6" customFormat="1" ht="15" x14ac:dyDescent="0.25">
      <c r="A444" s="291" t="s">
        <v>481</v>
      </c>
      <c r="B444" s="199">
        <v>58</v>
      </c>
      <c r="C444" s="199">
        <v>57</v>
      </c>
      <c r="D444" s="199">
        <v>0</v>
      </c>
      <c r="E444" s="199">
        <v>8058</v>
      </c>
      <c r="F444" s="308">
        <v>1607988</v>
      </c>
    </row>
    <row r="445" spans="1:6" customFormat="1" ht="15" x14ac:dyDescent="0.25">
      <c r="A445" s="291" t="s">
        <v>482</v>
      </c>
      <c r="B445" s="199">
        <v>54</v>
      </c>
      <c r="C445" s="199">
        <v>54</v>
      </c>
      <c r="D445" s="199">
        <v>0</v>
      </c>
      <c r="E445" s="199">
        <v>7326</v>
      </c>
      <c r="F445" s="308">
        <v>1490184</v>
      </c>
    </row>
    <row r="446" spans="1:6" customFormat="1" ht="15" x14ac:dyDescent="0.25">
      <c r="A446" s="291" t="s">
        <v>483</v>
      </c>
      <c r="B446" s="199">
        <v>2</v>
      </c>
      <c r="C446" s="199">
        <v>0</v>
      </c>
      <c r="D446" s="199">
        <v>0</v>
      </c>
      <c r="E446" s="199">
        <v>801</v>
      </c>
      <c r="F446" s="308">
        <v>172776</v>
      </c>
    </row>
    <row r="447" spans="1:6" customFormat="1" ht="15" x14ac:dyDescent="0.25">
      <c r="A447" s="291" t="s">
        <v>484</v>
      </c>
      <c r="B447" s="199">
        <v>46</v>
      </c>
      <c r="C447" s="199">
        <v>45</v>
      </c>
      <c r="D447" s="199">
        <v>0</v>
      </c>
      <c r="E447" s="199">
        <v>6740</v>
      </c>
      <c r="F447" s="308">
        <v>1365240</v>
      </c>
    </row>
    <row r="448" spans="1:6" customFormat="1" ht="15" x14ac:dyDescent="0.25">
      <c r="A448" s="291" t="s">
        <v>485</v>
      </c>
      <c r="B448" s="199">
        <v>1</v>
      </c>
      <c r="C448" s="199">
        <v>1</v>
      </c>
      <c r="D448" s="199">
        <v>0</v>
      </c>
      <c r="E448" s="199">
        <v>600</v>
      </c>
      <c r="F448" s="308">
        <v>129420</v>
      </c>
    </row>
    <row r="449" spans="1:6" customFormat="1" ht="15" x14ac:dyDescent="0.25">
      <c r="A449" s="288" t="s">
        <v>486</v>
      </c>
      <c r="B449" s="313">
        <v>92</v>
      </c>
      <c r="C449" s="313">
        <v>90</v>
      </c>
      <c r="D449" s="313">
        <v>0</v>
      </c>
      <c r="E449" s="313">
        <v>12377</v>
      </c>
      <c r="F449" s="353">
        <v>2498208</v>
      </c>
    </row>
    <row r="450" spans="1:6" customFormat="1" ht="15" x14ac:dyDescent="0.25">
      <c r="A450" s="290" t="s">
        <v>487</v>
      </c>
      <c r="B450" s="314"/>
      <c r="C450" s="314"/>
      <c r="D450" s="314"/>
      <c r="E450" s="314"/>
      <c r="F450" s="355"/>
    </row>
    <row r="451" spans="1:6" customFormat="1" ht="15" x14ac:dyDescent="0.25">
      <c r="A451" s="288" t="s">
        <v>488</v>
      </c>
      <c r="B451" s="313">
        <v>92</v>
      </c>
      <c r="C451" s="313">
        <v>92</v>
      </c>
      <c r="D451" s="313">
        <v>0</v>
      </c>
      <c r="E451" s="313">
        <v>12152</v>
      </c>
      <c r="F451" s="353">
        <v>2471700</v>
      </c>
    </row>
    <row r="452" spans="1:6" customFormat="1" ht="15" x14ac:dyDescent="0.25">
      <c r="A452" s="289" t="s">
        <v>489</v>
      </c>
      <c r="B452" s="315"/>
      <c r="C452" s="315"/>
      <c r="D452" s="315"/>
      <c r="E452" s="315"/>
      <c r="F452" s="354"/>
    </row>
    <row r="453" spans="1:6" customFormat="1" ht="15" x14ac:dyDescent="0.25">
      <c r="A453" s="289" t="s">
        <v>490</v>
      </c>
      <c r="B453" s="315"/>
      <c r="C453" s="315"/>
      <c r="D453" s="315"/>
      <c r="E453" s="315"/>
      <c r="F453" s="354"/>
    </row>
    <row r="454" spans="1:6" customFormat="1" ht="15" x14ac:dyDescent="0.25">
      <c r="A454" s="290" t="s">
        <v>491</v>
      </c>
      <c r="B454" s="314"/>
      <c r="C454" s="314"/>
      <c r="D454" s="314"/>
      <c r="E454" s="314"/>
      <c r="F454" s="355"/>
    </row>
    <row r="455" spans="1:6" customFormat="1" ht="15" x14ac:dyDescent="0.25">
      <c r="A455" s="291" t="s">
        <v>492</v>
      </c>
      <c r="B455" s="199">
        <v>41</v>
      </c>
      <c r="C455" s="199">
        <v>0</v>
      </c>
      <c r="D455" s="199">
        <v>0</v>
      </c>
      <c r="E455" s="199">
        <v>5476</v>
      </c>
      <c r="F455" s="308">
        <v>910056</v>
      </c>
    </row>
    <row r="456" spans="1:6" customFormat="1" ht="15" x14ac:dyDescent="0.25">
      <c r="A456" s="291" t="s">
        <v>493</v>
      </c>
      <c r="B456" s="199">
        <v>41</v>
      </c>
      <c r="C456" s="199">
        <v>41</v>
      </c>
      <c r="D456" s="199">
        <v>0</v>
      </c>
      <c r="E456" s="199">
        <v>5556</v>
      </c>
      <c r="F456" s="308">
        <v>904896</v>
      </c>
    </row>
    <row r="457" spans="1:6" customFormat="1" ht="15" x14ac:dyDescent="0.25">
      <c r="A457" s="288" t="s">
        <v>494</v>
      </c>
      <c r="B457" s="313">
        <v>124</v>
      </c>
      <c r="C457" s="313">
        <v>123</v>
      </c>
      <c r="D457" s="313">
        <v>0</v>
      </c>
      <c r="E457" s="313">
        <v>24209</v>
      </c>
      <c r="F457" s="353">
        <v>4260960</v>
      </c>
    </row>
    <row r="458" spans="1:6" customFormat="1" ht="15" x14ac:dyDescent="0.25">
      <c r="A458" s="290" t="s">
        <v>950</v>
      </c>
      <c r="B458" s="314"/>
      <c r="C458" s="314"/>
      <c r="D458" s="314"/>
      <c r="E458" s="314"/>
      <c r="F458" s="355"/>
    </row>
    <row r="459" spans="1:6" customFormat="1" ht="15" x14ac:dyDescent="0.25">
      <c r="A459" s="291" t="s">
        <v>495</v>
      </c>
      <c r="B459" s="199">
        <v>18</v>
      </c>
      <c r="C459" s="199">
        <v>0</v>
      </c>
      <c r="D459" s="199">
        <v>0</v>
      </c>
      <c r="E459" s="199">
        <v>2276</v>
      </c>
      <c r="F459" s="308">
        <v>378276</v>
      </c>
    </row>
    <row r="460" spans="1:6" customFormat="1" ht="15" x14ac:dyDescent="0.25">
      <c r="A460" s="291" t="s">
        <v>496</v>
      </c>
      <c r="B460" s="199">
        <v>19</v>
      </c>
      <c r="C460" s="199">
        <v>0</v>
      </c>
      <c r="D460" s="199">
        <v>0</v>
      </c>
      <c r="E460" s="199">
        <v>2309</v>
      </c>
      <c r="F460" s="308">
        <v>379608</v>
      </c>
    </row>
    <row r="461" spans="1:6" customFormat="1" ht="15" x14ac:dyDescent="0.25">
      <c r="A461" s="288" t="s">
        <v>497</v>
      </c>
      <c r="B461" s="313">
        <v>7</v>
      </c>
      <c r="C461" s="313">
        <v>7</v>
      </c>
      <c r="D461" s="313">
        <v>0</v>
      </c>
      <c r="E461" s="313">
        <v>1710</v>
      </c>
      <c r="F461" s="353">
        <v>425676</v>
      </c>
    </row>
    <row r="462" spans="1:6" customFormat="1" ht="15" x14ac:dyDescent="0.25">
      <c r="A462" s="289" t="s">
        <v>498</v>
      </c>
      <c r="B462" s="315"/>
      <c r="C462" s="315"/>
      <c r="D462" s="315"/>
      <c r="E462" s="315"/>
      <c r="F462" s="354"/>
    </row>
    <row r="463" spans="1:6" customFormat="1" ht="15" x14ac:dyDescent="0.25">
      <c r="A463" s="289" t="s">
        <v>951</v>
      </c>
      <c r="B463" s="315"/>
      <c r="C463" s="315"/>
      <c r="D463" s="315"/>
      <c r="E463" s="315"/>
      <c r="F463" s="354"/>
    </row>
    <row r="464" spans="1:6" customFormat="1" ht="15" x14ac:dyDescent="0.25">
      <c r="A464" s="289" t="s">
        <v>952</v>
      </c>
      <c r="B464" s="315"/>
      <c r="C464" s="315"/>
      <c r="D464" s="315"/>
      <c r="E464" s="315"/>
      <c r="F464" s="354"/>
    </row>
    <row r="465" spans="1:6" customFormat="1" ht="15" x14ac:dyDescent="0.25">
      <c r="A465" s="289" t="s">
        <v>953</v>
      </c>
      <c r="B465" s="315"/>
      <c r="C465" s="315"/>
      <c r="D465" s="315"/>
      <c r="E465" s="315"/>
      <c r="F465" s="354"/>
    </row>
    <row r="466" spans="1:6" customFormat="1" ht="15" x14ac:dyDescent="0.25">
      <c r="A466" s="289" t="s">
        <v>954</v>
      </c>
      <c r="B466" s="314"/>
      <c r="C466" s="314"/>
      <c r="D466" s="314"/>
      <c r="E466" s="314"/>
      <c r="F466" s="355"/>
    </row>
    <row r="467" spans="1:6" customFormat="1" ht="15" x14ac:dyDescent="0.25">
      <c r="A467" s="291" t="s">
        <v>499</v>
      </c>
      <c r="B467" s="199">
        <v>38</v>
      </c>
      <c r="C467" s="199">
        <v>38</v>
      </c>
      <c r="D467" s="199">
        <v>0</v>
      </c>
      <c r="E467" s="199">
        <v>5223</v>
      </c>
      <c r="F467" s="308">
        <v>1062300</v>
      </c>
    </row>
    <row r="468" spans="1:6" customFormat="1" ht="15" x14ac:dyDescent="0.25">
      <c r="A468" s="288" t="s">
        <v>500</v>
      </c>
      <c r="B468" s="313">
        <v>128</v>
      </c>
      <c r="C468" s="313">
        <v>37</v>
      </c>
      <c r="D468" s="313">
        <v>0</v>
      </c>
      <c r="E468" s="313">
        <v>16362</v>
      </c>
      <c r="F468" s="353">
        <v>2706312</v>
      </c>
    </row>
    <row r="469" spans="1:6" customFormat="1" ht="15" x14ac:dyDescent="0.25">
      <c r="A469" s="289" t="s">
        <v>501</v>
      </c>
      <c r="B469" s="315"/>
      <c r="C469" s="315"/>
      <c r="D469" s="315"/>
      <c r="E469" s="315"/>
      <c r="F469" s="354"/>
    </row>
    <row r="470" spans="1:6" customFormat="1" ht="15" x14ac:dyDescent="0.25">
      <c r="A470" s="289" t="s">
        <v>502</v>
      </c>
      <c r="B470" s="315"/>
      <c r="C470" s="315"/>
      <c r="D470" s="315"/>
      <c r="E470" s="315"/>
      <c r="F470" s="354"/>
    </row>
    <row r="471" spans="1:6" customFormat="1" ht="15" x14ac:dyDescent="0.25">
      <c r="A471" s="289" t="s">
        <v>503</v>
      </c>
      <c r="B471" s="315"/>
      <c r="C471" s="315"/>
      <c r="D471" s="315"/>
      <c r="E471" s="315"/>
      <c r="F471" s="354"/>
    </row>
    <row r="472" spans="1:6" customFormat="1" ht="15" x14ac:dyDescent="0.25">
      <c r="A472" s="289" t="s">
        <v>504</v>
      </c>
      <c r="B472" s="315"/>
      <c r="C472" s="315"/>
      <c r="D472" s="315"/>
      <c r="E472" s="315"/>
      <c r="F472" s="354"/>
    </row>
    <row r="473" spans="1:6" customFormat="1" ht="15" x14ac:dyDescent="0.25">
      <c r="A473" s="289" t="s">
        <v>505</v>
      </c>
      <c r="B473" s="315"/>
      <c r="C473" s="315"/>
      <c r="D473" s="315"/>
      <c r="E473" s="315"/>
      <c r="F473" s="354"/>
    </row>
    <row r="474" spans="1:6" customFormat="1" ht="15" x14ac:dyDescent="0.25">
      <c r="A474" s="290" t="s">
        <v>506</v>
      </c>
      <c r="B474" s="314"/>
      <c r="C474" s="314"/>
      <c r="D474" s="314"/>
      <c r="E474" s="314"/>
      <c r="F474" s="355"/>
    </row>
    <row r="475" spans="1:6" customFormat="1" ht="15" x14ac:dyDescent="0.25">
      <c r="A475" s="291" t="s">
        <v>507</v>
      </c>
      <c r="B475" s="199">
        <v>38</v>
      </c>
      <c r="C475" s="199">
        <v>0</v>
      </c>
      <c r="D475" s="199">
        <v>0</v>
      </c>
      <c r="E475" s="199">
        <v>5225</v>
      </c>
      <c r="F475" s="308">
        <v>1055184</v>
      </c>
    </row>
    <row r="476" spans="1:6" customFormat="1" ht="15" x14ac:dyDescent="0.25">
      <c r="A476" s="291" t="s">
        <v>508</v>
      </c>
      <c r="B476" s="199">
        <v>18</v>
      </c>
      <c r="C476" s="199">
        <v>0</v>
      </c>
      <c r="D476" s="199">
        <v>0</v>
      </c>
      <c r="E476" s="199">
        <v>2284</v>
      </c>
      <c r="F476" s="308">
        <v>379608</v>
      </c>
    </row>
    <row r="477" spans="1:6" customFormat="1" ht="15" x14ac:dyDescent="0.25">
      <c r="A477" s="291" t="s">
        <v>643</v>
      </c>
      <c r="B477" s="199">
        <v>38</v>
      </c>
      <c r="C477" s="199">
        <v>38</v>
      </c>
      <c r="D477" s="199">
        <v>0</v>
      </c>
      <c r="E477" s="199">
        <v>5286</v>
      </c>
      <c r="F477" s="308">
        <v>1072818</v>
      </c>
    </row>
    <row r="478" spans="1:6" customFormat="1" ht="15" x14ac:dyDescent="0.25">
      <c r="A478" s="291" t="s">
        <v>509</v>
      </c>
      <c r="B478" s="199">
        <v>37</v>
      </c>
      <c r="C478" s="199">
        <v>37</v>
      </c>
      <c r="D478" s="199">
        <v>0</v>
      </c>
      <c r="E478" s="199">
        <v>5166</v>
      </c>
      <c r="F478" s="308">
        <v>1050696</v>
      </c>
    </row>
    <row r="479" spans="1:6" customFormat="1" ht="15" x14ac:dyDescent="0.25">
      <c r="A479" s="291" t="s">
        <v>510</v>
      </c>
      <c r="B479" s="199">
        <v>37</v>
      </c>
      <c r="C479" s="199">
        <v>0</v>
      </c>
      <c r="D479" s="199">
        <v>0</v>
      </c>
      <c r="E479" s="199">
        <v>5119</v>
      </c>
      <c r="F479" s="308">
        <v>1041048</v>
      </c>
    </row>
    <row r="480" spans="1:6" customFormat="1" ht="15" x14ac:dyDescent="0.25">
      <c r="A480" s="291" t="s">
        <v>511</v>
      </c>
      <c r="B480" s="199">
        <v>38</v>
      </c>
      <c r="C480" s="199">
        <v>38</v>
      </c>
      <c r="D480" s="199">
        <v>0</v>
      </c>
      <c r="E480" s="199">
        <v>5167</v>
      </c>
      <c r="F480" s="308">
        <v>1050312</v>
      </c>
    </row>
    <row r="481" spans="1:6" customFormat="1" ht="15" x14ac:dyDescent="0.25">
      <c r="A481" s="291" t="s">
        <v>512</v>
      </c>
      <c r="B481" s="199">
        <v>19</v>
      </c>
      <c r="C481" s="199">
        <v>0</v>
      </c>
      <c r="D481" s="199">
        <v>0</v>
      </c>
      <c r="E481" s="199">
        <v>2325</v>
      </c>
      <c r="F481" s="308">
        <v>379608</v>
      </c>
    </row>
    <row r="482" spans="1:6" customFormat="1" ht="15" x14ac:dyDescent="0.25">
      <c r="A482" s="291" t="s">
        <v>513</v>
      </c>
      <c r="B482" s="199">
        <v>53</v>
      </c>
      <c r="C482" s="199">
        <v>53</v>
      </c>
      <c r="D482" s="199">
        <v>0</v>
      </c>
      <c r="E482" s="199">
        <v>5871</v>
      </c>
      <c r="F482" s="308">
        <v>975696</v>
      </c>
    </row>
    <row r="483" spans="1:6" customFormat="1" ht="15" x14ac:dyDescent="0.25">
      <c r="A483" s="291" t="s">
        <v>514</v>
      </c>
      <c r="B483" s="199">
        <v>52</v>
      </c>
      <c r="C483" s="199">
        <v>52</v>
      </c>
      <c r="D483" s="199">
        <v>0</v>
      </c>
      <c r="E483" s="199">
        <v>5867</v>
      </c>
      <c r="F483" s="308">
        <v>975024</v>
      </c>
    </row>
    <row r="484" spans="1:6" customFormat="1" ht="15" x14ac:dyDescent="0.25">
      <c r="A484" s="291" t="s">
        <v>515</v>
      </c>
      <c r="B484" s="199">
        <v>53</v>
      </c>
      <c r="C484" s="199">
        <v>53</v>
      </c>
      <c r="D484" s="199">
        <v>0</v>
      </c>
      <c r="E484" s="199">
        <v>6009</v>
      </c>
      <c r="F484" s="308">
        <v>998628</v>
      </c>
    </row>
    <row r="485" spans="1:6" customFormat="1" ht="15" x14ac:dyDescent="0.25">
      <c r="A485" s="291" t="s">
        <v>516</v>
      </c>
      <c r="B485" s="199">
        <v>53</v>
      </c>
      <c r="C485" s="199">
        <v>53</v>
      </c>
      <c r="D485" s="199">
        <v>0</v>
      </c>
      <c r="E485" s="199">
        <v>6009</v>
      </c>
      <c r="F485" s="308">
        <v>998628</v>
      </c>
    </row>
    <row r="486" spans="1:6" customFormat="1" ht="15" x14ac:dyDescent="0.25">
      <c r="A486" s="291" t="s">
        <v>517</v>
      </c>
      <c r="B486" s="199">
        <v>53</v>
      </c>
      <c r="C486" s="199">
        <v>0</v>
      </c>
      <c r="D486" s="199">
        <v>0</v>
      </c>
      <c r="E486" s="199">
        <v>5973</v>
      </c>
      <c r="F486" s="308">
        <v>992640</v>
      </c>
    </row>
    <row r="487" spans="1:6" customFormat="1" ht="15" x14ac:dyDescent="0.25">
      <c r="A487" s="291" t="s">
        <v>518</v>
      </c>
      <c r="B487" s="199">
        <v>53</v>
      </c>
      <c r="C487" s="199">
        <v>53</v>
      </c>
      <c r="D487" s="199">
        <v>0</v>
      </c>
      <c r="E487" s="199">
        <v>6009</v>
      </c>
      <c r="F487" s="308">
        <v>998628</v>
      </c>
    </row>
    <row r="488" spans="1:6" customFormat="1" ht="15" x14ac:dyDescent="0.25">
      <c r="A488" s="291" t="s">
        <v>519</v>
      </c>
      <c r="B488" s="199">
        <v>1</v>
      </c>
      <c r="C488" s="199">
        <v>1</v>
      </c>
      <c r="D488" s="199">
        <v>0</v>
      </c>
      <c r="E488" s="199">
        <v>9247</v>
      </c>
      <c r="F488" s="308">
        <v>1994580</v>
      </c>
    </row>
    <row r="489" spans="1:6" customFormat="1" ht="15" x14ac:dyDescent="0.25">
      <c r="A489" s="291" t="s">
        <v>520</v>
      </c>
      <c r="B489" s="199">
        <v>1</v>
      </c>
      <c r="C489" s="199">
        <v>1</v>
      </c>
      <c r="D489" s="199">
        <v>0</v>
      </c>
      <c r="E489" s="199">
        <v>9250</v>
      </c>
      <c r="F489" s="308">
        <v>1995228</v>
      </c>
    </row>
    <row r="490" spans="1:6" customFormat="1" ht="15" x14ac:dyDescent="0.25">
      <c r="A490" s="291" t="s">
        <v>521</v>
      </c>
      <c r="B490" s="199">
        <v>2</v>
      </c>
      <c r="C490" s="199">
        <v>0</v>
      </c>
      <c r="D490" s="199">
        <v>0</v>
      </c>
      <c r="E490" s="199">
        <v>1850</v>
      </c>
      <c r="F490" s="308">
        <v>399036</v>
      </c>
    </row>
    <row r="491" spans="1:6" customFormat="1" ht="15" x14ac:dyDescent="0.25">
      <c r="A491" s="291" t="s">
        <v>522</v>
      </c>
      <c r="B491" s="199">
        <v>1</v>
      </c>
      <c r="C491" s="199">
        <v>1</v>
      </c>
      <c r="D491" s="199">
        <v>0</v>
      </c>
      <c r="E491" s="199">
        <v>2451</v>
      </c>
      <c r="F491" s="308">
        <v>528684</v>
      </c>
    </row>
    <row r="492" spans="1:6" customFormat="1" ht="15" x14ac:dyDescent="0.25">
      <c r="A492" s="291" t="s">
        <v>523</v>
      </c>
      <c r="B492" s="199">
        <v>1</v>
      </c>
      <c r="C492" s="199">
        <v>1</v>
      </c>
      <c r="D492" s="199">
        <v>0</v>
      </c>
      <c r="E492" s="199">
        <v>2005</v>
      </c>
      <c r="F492" s="308">
        <v>432480</v>
      </c>
    </row>
    <row r="493" spans="1:6" customFormat="1" ht="15" x14ac:dyDescent="0.25">
      <c r="A493" s="291" t="s">
        <v>524</v>
      </c>
      <c r="B493" s="199">
        <v>1</v>
      </c>
      <c r="C493" s="199">
        <v>1</v>
      </c>
      <c r="D493" s="199">
        <v>350</v>
      </c>
      <c r="E493" s="199">
        <v>22667</v>
      </c>
      <c r="F493" s="308">
        <v>2113407</v>
      </c>
    </row>
    <row r="494" spans="1:6" customFormat="1" ht="15" x14ac:dyDescent="0.25">
      <c r="A494" s="288" t="s">
        <v>525</v>
      </c>
      <c r="B494" s="313">
        <v>19</v>
      </c>
      <c r="C494" s="313">
        <v>15</v>
      </c>
      <c r="D494" s="313">
        <v>0</v>
      </c>
      <c r="E494" s="313">
        <v>3230</v>
      </c>
      <c r="F494" s="353">
        <v>696708</v>
      </c>
    </row>
    <row r="495" spans="1:6" customFormat="1" ht="15" x14ac:dyDescent="0.25">
      <c r="A495" s="289" t="s">
        <v>526</v>
      </c>
      <c r="B495" s="315"/>
      <c r="C495" s="315"/>
      <c r="D495" s="315"/>
      <c r="E495" s="315"/>
      <c r="F495" s="354"/>
    </row>
    <row r="496" spans="1:6" customFormat="1" ht="15" x14ac:dyDescent="0.25">
      <c r="A496" s="289" t="s">
        <v>527</v>
      </c>
      <c r="B496" s="315"/>
      <c r="C496" s="315"/>
      <c r="D496" s="315"/>
      <c r="E496" s="315"/>
      <c r="F496" s="354"/>
    </row>
    <row r="497" spans="1:6" customFormat="1" ht="15" x14ac:dyDescent="0.25">
      <c r="A497" s="290" t="s">
        <v>528</v>
      </c>
      <c r="B497" s="314"/>
      <c r="C497" s="314"/>
      <c r="D497" s="314"/>
      <c r="E497" s="314"/>
      <c r="F497" s="355"/>
    </row>
    <row r="498" spans="1:6" customFormat="1" ht="15" x14ac:dyDescent="0.25">
      <c r="A498" s="291" t="s">
        <v>529</v>
      </c>
      <c r="B498" s="199">
        <v>18</v>
      </c>
      <c r="C498" s="199">
        <v>18</v>
      </c>
      <c r="D498" s="199">
        <v>0</v>
      </c>
      <c r="E498" s="199">
        <v>2555</v>
      </c>
      <c r="F498" s="308">
        <v>424692</v>
      </c>
    </row>
    <row r="499" spans="1:6" customFormat="1" ht="15" x14ac:dyDescent="0.25">
      <c r="A499" s="291" t="s">
        <v>530</v>
      </c>
      <c r="B499" s="199">
        <v>21</v>
      </c>
      <c r="C499" s="199">
        <v>21</v>
      </c>
      <c r="D499" s="199">
        <v>0</v>
      </c>
      <c r="E499" s="199">
        <v>2479</v>
      </c>
      <c r="F499" s="308">
        <v>412020</v>
      </c>
    </row>
    <row r="500" spans="1:6" customFormat="1" ht="15" x14ac:dyDescent="0.25">
      <c r="A500" s="291" t="s">
        <v>531</v>
      </c>
      <c r="B500" s="199">
        <v>1</v>
      </c>
      <c r="C500" s="199">
        <v>1</v>
      </c>
      <c r="D500" s="199">
        <v>272</v>
      </c>
      <c r="E500" s="199">
        <v>11240</v>
      </c>
      <c r="F500" s="308">
        <v>1376640</v>
      </c>
    </row>
    <row r="501" spans="1:6" customFormat="1" ht="15" x14ac:dyDescent="0.25">
      <c r="A501" s="291" t="s">
        <v>532</v>
      </c>
      <c r="B501" s="199">
        <v>98</v>
      </c>
      <c r="C501" s="199">
        <v>0</v>
      </c>
      <c r="D501" s="199">
        <v>0</v>
      </c>
      <c r="E501" s="199">
        <v>14196</v>
      </c>
      <c r="F501" s="308">
        <v>2850216</v>
      </c>
    </row>
    <row r="502" spans="1:6" customFormat="1" ht="15" x14ac:dyDescent="0.25">
      <c r="A502" s="288" t="s">
        <v>533</v>
      </c>
      <c r="B502" s="313">
        <v>7</v>
      </c>
      <c r="C502" s="313">
        <v>7</v>
      </c>
      <c r="D502" s="313">
        <v>0</v>
      </c>
      <c r="E502" s="313">
        <v>3014</v>
      </c>
      <c r="F502" s="353">
        <v>650136</v>
      </c>
    </row>
    <row r="503" spans="1:6" customFormat="1" ht="15" x14ac:dyDescent="0.25">
      <c r="A503" s="289" t="s">
        <v>534</v>
      </c>
      <c r="B503" s="315"/>
      <c r="C503" s="315"/>
      <c r="D503" s="315"/>
      <c r="E503" s="315"/>
      <c r="F503" s="354"/>
    </row>
    <row r="504" spans="1:6" customFormat="1" ht="15" x14ac:dyDescent="0.25">
      <c r="A504" s="289" t="s">
        <v>535</v>
      </c>
      <c r="B504" s="315"/>
      <c r="C504" s="315"/>
      <c r="D504" s="315"/>
      <c r="E504" s="315"/>
      <c r="F504" s="354"/>
    </row>
    <row r="505" spans="1:6" customFormat="1" ht="15" x14ac:dyDescent="0.25">
      <c r="A505" s="289" t="s">
        <v>536</v>
      </c>
      <c r="B505" s="315"/>
      <c r="C505" s="315"/>
      <c r="D505" s="315"/>
      <c r="E505" s="315"/>
      <c r="F505" s="354"/>
    </row>
    <row r="506" spans="1:6" customFormat="1" ht="15" x14ac:dyDescent="0.25">
      <c r="A506" s="289" t="s">
        <v>537</v>
      </c>
      <c r="B506" s="315"/>
      <c r="C506" s="315"/>
      <c r="D506" s="315"/>
      <c r="E506" s="315"/>
      <c r="F506" s="354"/>
    </row>
    <row r="507" spans="1:6" customFormat="1" ht="15" x14ac:dyDescent="0.25">
      <c r="A507" s="289" t="s">
        <v>538</v>
      </c>
      <c r="B507" s="315"/>
      <c r="C507" s="315"/>
      <c r="D507" s="315"/>
      <c r="E507" s="315"/>
      <c r="F507" s="354"/>
    </row>
    <row r="508" spans="1:6" customFormat="1" ht="15" x14ac:dyDescent="0.25">
      <c r="A508" s="289" t="s">
        <v>539</v>
      </c>
      <c r="B508" s="314"/>
      <c r="C508" s="314"/>
      <c r="D508" s="314"/>
      <c r="E508" s="314"/>
      <c r="F508" s="355"/>
    </row>
    <row r="509" spans="1:6" customFormat="1" ht="15" x14ac:dyDescent="0.25">
      <c r="A509" s="288" t="s">
        <v>540</v>
      </c>
      <c r="B509" s="313">
        <v>4</v>
      </c>
      <c r="C509" s="313">
        <v>2</v>
      </c>
      <c r="D509" s="313">
        <v>0</v>
      </c>
      <c r="E509" s="313">
        <v>5791</v>
      </c>
      <c r="F509" s="353">
        <v>1224912</v>
      </c>
    </row>
    <row r="510" spans="1:6" customFormat="1" ht="15" x14ac:dyDescent="0.25">
      <c r="A510" s="289" t="s">
        <v>541</v>
      </c>
      <c r="B510" s="315"/>
      <c r="C510" s="315"/>
      <c r="D510" s="315"/>
      <c r="E510" s="315"/>
      <c r="F510" s="354"/>
    </row>
    <row r="511" spans="1:6" customFormat="1" ht="15" x14ac:dyDescent="0.25">
      <c r="A511" s="290" t="s">
        <v>542</v>
      </c>
      <c r="B511" s="314"/>
      <c r="C511" s="314"/>
      <c r="D511" s="314"/>
      <c r="E511" s="314"/>
      <c r="F511" s="355"/>
    </row>
    <row r="512" spans="1:6" customFormat="1" ht="15" x14ac:dyDescent="0.25">
      <c r="A512" s="292" t="s">
        <v>543</v>
      </c>
      <c r="B512" s="313">
        <v>34</v>
      </c>
      <c r="C512" s="313">
        <v>5</v>
      </c>
      <c r="D512" s="313">
        <v>0</v>
      </c>
      <c r="E512" s="313">
        <v>6245</v>
      </c>
      <c r="F512" s="353">
        <v>1317336</v>
      </c>
    </row>
    <row r="513" spans="1:6" customFormat="1" ht="15" x14ac:dyDescent="0.25">
      <c r="A513" s="292" t="s">
        <v>544</v>
      </c>
      <c r="B513" s="315"/>
      <c r="C513" s="315"/>
      <c r="D513" s="315"/>
      <c r="E513" s="315"/>
      <c r="F513" s="354"/>
    </row>
    <row r="514" spans="1:6" customFormat="1" ht="15" x14ac:dyDescent="0.25">
      <c r="A514" s="292" t="s">
        <v>545</v>
      </c>
      <c r="B514" s="315"/>
      <c r="C514" s="315"/>
      <c r="D514" s="315"/>
      <c r="E514" s="315"/>
      <c r="F514" s="354"/>
    </row>
    <row r="515" spans="1:6" customFormat="1" ht="15" x14ac:dyDescent="0.25">
      <c r="A515" s="292" t="s">
        <v>546</v>
      </c>
      <c r="B515" s="315"/>
      <c r="C515" s="315"/>
      <c r="D515" s="315"/>
      <c r="E515" s="315"/>
      <c r="F515" s="354"/>
    </row>
    <row r="516" spans="1:6" customFormat="1" ht="15" x14ac:dyDescent="0.25">
      <c r="A516" s="292" t="s">
        <v>547</v>
      </c>
      <c r="B516" s="315"/>
      <c r="C516" s="315"/>
      <c r="D516" s="315"/>
      <c r="E516" s="315"/>
      <c r="F516" s="354"/>
    </row>
    <row r="517" spans="1:6" customFormat="1" ht="15" x14ac:dyDescent="0.25">
      <c r="A517" s="292" t="s">
        <v>548</v>
      </c>
      <c r="B517" s="314"/>
      <c r="C517" s="314"/>
      <c r="D517" s="314"/>
      <c r="E517" s="314"/>
      <c r="F517" s="355"/>
    </row>
    <row r="518" spans="1:6" customFormat="1" ht="15" x14ac:dyDescent="0.25">
      <c r="A518" s="288" t="s">
        <v>549</v>
      </c>
      <c r="B518" s="313">
        <v>5</v>
      </c>
      <c r="C518" s="313">
        <v>5</v>
      </c>
      <c r="D518" s="313">
        <v>0</v>
      </c>
      <c r="E518" s="313">
        <v>1310</v>
      </c>
      <c r="F518" s="353">
        <v>177112</v>
      </c>
    </row>
    <row r="519" spans="1:6" customFormat="1" ht="15" x14ac:dyDescent="0.25">
      <c r="A519" s="290" t="s">
        <v>955</v>
      </c>
      <c r="B519" s="314"/>
      <c r="C519" s="314"/>
      <c r="D519" s="314"/>
      <c r="E519" s="314"/>
      <c r="F519" s="355"/>
    </row>
    <row r="520" spans="1:6" customFormat="1" ht="15" x14ac:dyDescent="0.25">
      <c r="A520" s="292" t="s">
        <v>550</v>
      </c>
      <c r="B520" s="313">
        <v>41</v>
      </c>
      <c r="C520" s="313">
        <v>41</v>
      </c>
      <c r="D520" s="313">
        <v>0</v>
      </c>
      <c r="E520" s="313">
        <v>8634</v>
      </c>
      <c r="F520" s="353">
        <v>1732980</v>
      </c>
    </row>
    <row r="521" spans="1:6" customFormat="1" ht="15" x14ac:dyDescent="0.25">
      <c r="A521" s="292" t="s">
        <v>551</v>
      </c>
      <c r="B521" s="315"/>
      <c r="C521" s="315"/>
      <c r="D521" s="315"/>
      <c r="E521" s="315"/>
      <c r="F521" s="354"/>
    </row>
    <row r="522" spans="1:6" customFormat="1" ht="15" x14ac:dyDescent="0.25">
      <c r="A522" s="292" t="s">
        <v>552</v>
      </c>
      <c r="B522" s="315"/>
      <c r="C522" s="315"/>
      <c r="D522" s="315"/>
      <c r="E522" s="315"/>
      <c r="F522" s="354"/>
    </row>
    <row r="523" spans="1:6" customFormat="1" ht="15" x14ac:dyDescent="0.25">
      <c r="A523" s="292" t="s">
        <v>553</v>
      </c>
      <c r="B523" s="315"/>
      <c r="C523" s="315"/>
      <c r="D523" s="315"/>
      <c r="E523" s="315"/>
      <c r="F523" s="354"/>
    </row>
    <row r="524" spans="1:6" customFormat="1" ht="15" x14ac:dyDescent="0.25">
      <c r="A524" s="292" t="s">
        <v>554</v>
      </c>
      <c r="B524" s="315"/>
      <c r="C524" s="315"/>
      <c r="D524" s="315"/>
      <c r="E524" s="315"/>
      <c r="F524" s="354"/>
    </row>
    <row r="525" spans="1:6" customFormat="1" ht="15" x14ac:dyDescent="0.25">
      <c r="A525" s="292" t="s">
        <v>555</v>
      </c>
      <c r="B525" s="315"/>
      <c r="C525" s="315"/>
      <c r="D525" s="315"/>
      <c r="E525" s="315"/>
      <c r="F525" s="354"/>
    </row>
    <row r="526" spans="1:6" customFormat="1" ht="15" x14ac:dyDescent="0.25">
      <c r="A526" s="292" t="s">
        <v>556</v>
      </c>
      <c r="B526" s="315"/>
      <c r="C526" s="315"/>
      <c r="D526" s="315"/>
      <c r="E526" s="315"/>
      <c r="F526" s="354"/>
    </row>
    <row r="527" spans="1:6" customFormat="1" ht="15" x14ac:dyDescent="0.25">
      <c r="A527" s="292" t="s">
        <v>557</v>
      </c>
      <c r="B527" s="315"/>
      <c r="C527" s="315"/>
      <c r="D527" s="315"/>
      <c r="E527" s="315"/>
      <c r="F527" s="354"/>
    </row>
    <row r="528" spans="1:6" customFormat="1" ht="15" x14ac:dyDescent="0.25">
      <c r="A528" s="292" t="s">
        <v>558</v>
      </c>
      <c r="B528" s="315"/>
      <c r="C528" s="315"/>
      <c r="D528" s="315"/>
      <c r="E528" s="315"/>
      <c r="F528" s="354"/>
    </row>
    <row r="529" spans="1:6" customFormat="1" ht="15" x14ac:dyDescent="0.25">
      <c r="A529" s="292" t="s">
        <v>559</v>
      </c>
      <c r="B529" s="315"/>
      <c r="C529" s="315"/>
      <c r="D529" s="315"/>
      <c r="E529" s="315"/>
      <c r="F529" s="354"/>
    </row>
    <row r="530" spans="1:6" customFormat="1" ht="15" x14ac:dyDescent="0.25">
      <c r="A530" s="292" t="s">
        <v>560</v>
      </c>
      <c r="B530" s="315"/>
      <c r="C530" s="315"/>
      <c r="D530" s="315"/>
      <c r="E530" s="315"/>
      <c r="F530" s="354"/>
    </row>
    <row r="531" spans="1:6" customFormat="1" ht="15" x14ac:dyDescent="0.25">
      <c r="A531" s="292" t="s">
        <v>561</v>
      </c>
      <c r="B531" s="315"/>
      <c r="C531" s="315"/>
      <c r="D531" s="315"/>
      <c r="E531" s="315"/>
      <c r="F531" s="354"/>
    </row>
    <row r="532" spans="1:6" customFormat="1" ht="15" x14ac:dyDescent="0.25">
      <c r="A532" s="292" t="s">
        <v>562</v>
      </c>
      <c r="B532" s="315"/>
      <c r="C532" s="315"/>
      <c r="D532" s="315"/>
      <c r="E532" s="315"/>
      <c r="F532" s="354"/>
    </row>
    <row r="533" spans="1:6" customFormat="1" ht="15" x14ac:dyDescent="0.25">
      <c r="A533" s="292" t="s">
        <v>563</v>
      </c>
      <c r="B533" s="315"/>
      <c r="C533" s="315"/>
      <c r="D533" s="315"/>
      <c r="E533" s="315"/>
      <c r="F533" s="354"/>
    </row>
    <row r="534" spans="1:6" customFormat="1" ht="15" x14ac:dyDescent="0.25">
      <c r="A534" s="292" t="s">
        <v>564</v>
      </c>
      <c r="B534" s="315"/>
      <c r="C534" s="315"/>
      <c r="D534" s="315"/>
      <c r="E534" s="315"/>
      <c r="F534" s="354"/>
    </row>
    <row r="535" spans="1:6" customFormat="1" ht="15" x14ac:dyDescent="0.25">
      <c r="A535" s="292" t="s">
        <v>565</v>
      </c>
      <c r="B535" s="315"/>
      <c r="C535" s="315"/>
      <c r="D535" s="315"/>
      <c r="E535" s="315"/>
      <c r="F535" s="354"/>
    </row>
    <row r="536" spans="1:6" customFormat="1" ht="15" x14ac:dyDescent="0.25">
      <c r="A536" s="292" t="s">
        <v>566</v>
      </c>
      <c r="B536" s="315"/>
      <c r="C536" s="315"/>
      <c r="D536" s="315"/>
      <c r="E536" s="315"/>
      <c r="F536" s="354"/>
    </row>
    <row r="537" spans="1:6" customFormat="1" ht="15" x14ac:dyDescent="0.25">
      <c r="A537" s="292" t="s">
        <v>567</v>
      </c>
      <c r="B537" s="315"/>
      <c r="C537" s="315"/>
      <c r="D537" s="315"/>
      <c r="E537" s="315"/>
      <c r="F537" s="354"/>
    </row>
    <row r="538" spans="1:6" customFormat="1" ht="15" x14ac:dyDescent="0.25">
      <c r="A538" s="292" t="s">
        <v>568</v>
      </c>
      <c r="B538" s="315"/>
      <c r="C538" s="315"/>
      <c r="D538" s="315"/>
      <c r="E538" s="315"/>
      <c r="F538" s="354"/>
    </row>
    <row r="539" spans="1:6" customFormat="1" ht="15" x14ac:dyDescent="0.25">
      <c r="A539" s="292" t="s">
        <v>569</v>
      </c>
      <c r="B539" s="315"/>
      <c r="C539" s="315"/>
      <c r="D539" s="315"/>
      <c r="E539" s="315"/>
      <c r="F539" s="354"/>
    </row>
    <row r="540" spans="1:6" customFormat="1" ht="15" x14ac:dyDescent="0.25">
      <c r="A540" s="292" t="s">
        <v>570</v>
      </c>
      <c r="B540" s="315"/>
      <c r="C540" s="315"/>
      <c r="D540" s="315"/>
      <c r="E540" s="315"/>
      <c r="F540" s="354"/>
    </row>
    <row r="541" spans="1:6" customFormat="1" ht="15" x14ac:dyDescent="0.25">
      <c r="A541" s="292" t="s">
        <v>571</v>
      </c>
      <c r="B541" s="315"/>
      <c r="C541" s="315"/>
      <c r="D541" s="315"/>
      <c r="E541" s="315"/>
      <c r="F541" s="354"/>
    </row>
    <row r="542" spans="1:6" customFormat="1" ht="15" x14ac:dyDescent="0.25">
      <c r="A542" s="292" t="s">
        <v>572</v>
      </c>
      <c r="B542" s="315"/>
      <c r="C542" s="315"/>
      <c r="D542" s="315"/>
      <c r="E542" s="315"/>
      <c r="F542" s="354"/>
    </row>
    <row r="543" spans="1:6" customFormat="1" ht="15" x14ac:dyDescent="0.25">
      <c r="A543" s="292" t="s">
        <v>573</v>
      </c>
      <c r="B543" s="315"/>
      <c r="C543" s="315"/>
      <c r="D543" s="315"/>
      <c r="E543" s="315"/>
      <c r="F543" s="354"/>
    </row>
    <row r="544" spans="1:6" customFormat="1" ht="15" x14ac:dyDescent="0.25">
      <c r="A544" s="292" t="s">
        <v>574</v>
      </c>
      <c r="B544" s="315"/>
      <c r="C544" s="315"/>
      <c r="D544" s="315"/>
      <c r="E544" s="315"/>
      <c r="F544" s="354"/>
    </row>
    <row r="545" spans="1:6" customFormat="1" ht="15" x14ac:dyDescent="0.25">
      <c r="A545" s="292" t="s">
        <v>575</v>
      </c>
      <c r="B545" s="315"/>
      <c r="C545" s="315"/>
      <c r="D545" s="315"/>
      <c r="E545" s="315"/>
      <c r="F545" s="354"/>
    </row>
    <row r="546" spans="1:6" customFormat="1" ht="15" x14ac:dyDescent="0.25">
      <c r="A546" s="292" t="s">
        <v>576</v>
      </c>
      <c r="B546" s="315"/>
      <c r="C546" s="315"/>
      <c r="D546" s="315"/>
      <c r="E546" s="315"/>
      <c r="F546" s="354"/>
    </row>
    <row r="547" spans="1:6" customFormat="1" ht="15" x14ac:dyDescent="0.25">
      <c r="A547" s="292" t="s">
        <v>577</v>
      </c>
      <c r="B547" s="315"/>
      <c r="C547" s="315"/>
      <c r="D547" s="315"/>
      <c r="E547" s="315"/>
      <c r="F547" s="354"/>
    </row>
    <row r="548" spans="1:6" customFormat="1" ht="15" x14ac:dyDescent="0.25">
      <c r="A548" s="292" t="s">
        <v>578</v>
      </c>
      <c r="B548" s="315"/>
      <c r="C548" s="315"/>
      <c r="D548" s="315"/>
      <c r="E548" s="315"/>
      <c r="F548" s="354"/>
    </row>
    <row r="549" spans="1:6" customFormat="1" ht="15" x14ac:dyDescent="0.25">
      <c r="A549" s="292" t="s">
        <v>579</v>
      </c>
      <c r="B549" s="315"/>
      <c r="C549" s="315"/>
      <c r="D549" s="315"/>
      <c r="E549" s="315"/>
      <c r="F549" s="354"/>
    </row>
    <row r="550" spans="1:6" customFormat="1" ht="15" x14ac:dyDescent="0.25">
      <c r="A550" s="292" t="s">
        <v>580</v>
      </c>
      <c r="B550" s="315"/>
      <c r="C550" s="315"/>
      <c r="D550" s="315"/>
      <c r="E550" s="315"/>
      <c r="F550" s="354"/>
    </row>
    <row r="551" spans="1:6" customFormat="1" ht="15" x14ac:dyDescent="0.25">
      <c r="A551" s="292" t="s">
        <v>581</v>
      </c>
      <c r="B551" s="315"/>
      <c r="C551" s="315"/>
      <c r="D551" s="315"/>
      <c r="E551" s="315"/>
      <c r="F551" s="354"/>
    </row>
    <row r="552" spans="1:6" customFormat="1" ht="15" x14ac:dyDescent="0.25">
      <c r="A552" s="292" t="s">
        <v>582</v>
      </c>
      <c r="B552" s="315"/>
      <c r="C552" s="315"/>
      <c r="D552" s="315"/>
      <c r="E552" s="315"/>
      <c r="F552" s="354"/>
    </row>
    <row r="553" spans="1:6" customFormat="1" ht="15" x14ac:dyDescent="0.25">
      <c r="A553" s="292" t="s">
        <v>583</v>
      </c>
      <c r="B553" s="315"/>
      <c r="C553" s="315"/>
      <c r="D553" s="315"/>
      <c r="E553" s="315"/>
      <c r="F553" s="354"/>
    </row>
    <row r="554" spans="1:6" customFormat="1" ht="15" x14ac:dyDescent="0.25">
      <c r="A554" s="292" t="s">
        <v>584</v>
      </c>
      <c r="B554" s="315"/>
      <c r="C554" s="315"/>
      <c r="D554" s="315"/>
      <c r="E554" s="315"/>
      <c r="F554" s="354"/>
    </row>
    <row r="555" spans="1:6" customFormat="1" ht="15" x14ac:dyDescent="0.25">
      <c r="A555" s="292" t="s">
        <v>585</v>
      </c>
      <c r="B555" s="315"/>
      <c r="C555" s="315"/>
      <c r="D555" s="315"/>
      <c r="E555" s="315"/>
      <c r="F555" s="354"/>
    </row>
    <row r="556" spans="1:6" customFormat="1" ht="15" x14ac:dyDescent="0.25">
      <c r="A556" s="292" t="s">
        <v>586</v>
      </c>
      <c r="B556" s="315"/>
      <c r="C556" s="315"/>
      <c r="D556" s="315"/>
      <c r="E556" s="315"/>
      <c r="F556" s="354"/>
    </row>
    <row r="557" spans="1:6" customFormat="1" ht="15" x14ac:dyDescent="0.25">
      <c r="A557" s="292" t="s">
        <v>587</v>
      </c>
      <c r="B557" s="315"/>
      <c r="C557" s="315"/>
      <c r="D557" s="315"/>
      <c r="E557" s="315"/>
      <c r="F557" s="354"/>
    </row>
    <row r="558" spans="1:6" customFormat="1" ht="15" x14ac:dyDescent="0.25">
      <c r="A558" s="292" t="s">
        <v>588</v>
      </c>
      <c r="B558" s="314"/>
      <c r="C558" s="314"/>
      <c r="D558" s="314"/>
      <c r="E558" s="314"/>
      <c r="F558" s="355"/>
    </row>
    <row r="559" spans="1:6" customFormat="1" ht="15" x14ac:dyDescent="0.25">
      <c r="A559" s="291" t="s">
        <v>589</v>
      </c>
      <c r="B559" s="199">
        <v>1</v>
      </c>
      <c r="C559" s="199">
        <v>1</v>
      </c>
      <c r="D559" s="199">
        <v>0</v>
      </c>
      <c r="E559" s="199">
        <v>3160</v>
      </c>
      <c r="F559" s="308">
        <v>833676</v>
      </c>
    </row>
    <row r="560" spans="1:6" customFormat="1" ht="15" x14ac:dyDescent="0.25">
      <c r="A560" s="289" t="s">
        <v>590</v>
      </c>
      <c r="B560" s="199">
        <v>1</v>
      </c>
      <c r="C560" s="199">
        <v>1</v>
      </c>
      <c r="D560" s="199">
        <v>0</v>
      </c>
      <c r="E560" s="199">
        <v>4567</v>
      </c>
      <c r="F560" s="308">
        <v>985104</v>
      </c>
    </row>
    <row r="561" spans="1:6" customFormat="1" ht="15" x14ac:dyDescent="0.25">
      <c r="A561" s="291" t="s">
        <v>591</v>
      </c>
      <c r="B561" s="199">
        <v>1</v>
      </c>
      <c r="C561" s="199">
        <v>1</v>
      </c>
      <c r="D561" s="199">
        <v>0</v>
      </c>
      <c r="E561" s="199">
        <v>29097</v>
      </c>
      <c r="F561" s="308">
        <v>6276228</v>
      </c>
    </row>
    <row r="562" spans="1:6" customFormat="1" ht="15" x14ac:dyDescent="0.25">
      <c r="A562" s="289" t="s">
        <v>592</v>
      </c>
      <c r="B562" s="199">
        <v>1</v>
      </c>
      <c r="C562" s="199">
        <v>1</v>
      </c>
      <c r="D562" s="199">
        <v>0</v>
      </c>
      <c r="E562" s="199">
        <v>6684</v>
      </c>
      <c r="F562" s="308">
        <v>1196640</v>
      </c>
    </row>
    <row r="563" spans="1:6" customFormat="1" ht="15" x14ac:dyDescent="0.25">
      <c r="A563" s="291" t="s">
        <v>593</v>
      </c>
      <c r="B563" s="199">
        <v>23</v>
      </c>
      <c r="C563" s="199">
        <v>0</v>
      </c>
      <c r="D563" s="199">
        <v>0</v>
      </c>
      <c r="E563" s="199">
        <v>9523</v>
      </c>
      <c r="F563" s="308">
        <v>1810584</v>
      </c>
    </row>
    <row r="564" spans="1:6" customFormat="1" ht="15" x14ac:dyDescent="0.25">
      <c r="A564" s="289" t="s">
        <v>594</v>
      </c>
      <c r="B564" s="199">
        <v>1</v>
      </c>
      <c r="C564" s="199">
        <v>1</v>
      </c>
      <c r="D564" s="199">
        <v>0</v>
      </c>
      <c r="E564" s="199">
        <v>20678</v>
      </c>
      <c r="F564" s="308">
        <v>4460244</v>
      </c>
    </row>
    <row r="565" spans="1:6" customFormat="1" ht="15" x14ac:dyDescent="0.25">
      <c r="A565" s="291" t="s">
        <v>595</v>
      </c>
      <c r="B565" s="199">
        <v>1</v>
      </c>
      <c r="C565" s="199">
        <v>1</v>
      </c>
      <c r="D565" s="199">
        <v>330</v>
      </c>
      <c r="E565" s="199">
        <v>30205</v>
      </c>
      <c r="F565" s="308">
        <v>3285300</v>
      </c>
    </row>
    <row r="566" spans="1:6" customFormat="1" ht="15" x14ac:dyDescent="0.25">
      <c r="A566" s="289" t="s">
        <v>596</v>
      </c>
      <c r="B566" s="199">
        <v>1</v>
      </c>
      <c r="C566" s="199">
        <v>1</v>
      </c>
      <c r="D566" s="199">
        <v>700</v>
      </c>
      <c r="E566" s="199">
        <v>34000</v>
      </c>
      <c r="F566" s="308">
        <v>4709880</v>
      </c>
    </row>
    <row r="567" spans="1:6" customFormat="1" ht="15" x14ac:dyDescent="0.25">
      <c r="A567" s="291" t="s">
        <v>597</v>
      </c>
      <c r="B567" s="199">
        <v>1</v>
      </c>
      <c r="C567" s="199">
        <v>1</v>
      </c>
      <c r="D567" s="199">
        <v>0</v>
      </c>
      <c r="E567" s="199">
        <v>4990</v>
      </c>
      <c r="F567" s="308">
        <v>1076340</v>
      </c>
    </row>
    <row r="568" spans="1:6" customFormat="1" ht="15" x14ac:dyDescent="0.25">
      <c r="A568" s="289" t="s">
        <v>598</v>
      </c>
      <c r="B568" s="199">
        <v>1</v>
      </c>
      <c r="C568" s="199">
        <v>1</v>
      </c>
      <c r="D568" s="199">
        <v>0</v>
      </c>
      <c r="E568" s="199">
        <v>16953</v>
      </c>
      <c r="F568" s="308">
        <v>4472544</v>
      </c>
    </row>
    <row r="569" spans="1:6" customFormat="1" ht="15" x14ac:dyDescent="0.25">
      <c r="A569" s="291" t="s">
        <v>599</v>
      </c>
      <c r="B569" s="199">
        <v>1</v>
      </c>
      <c r="C569" s="199">
        <v>1</v>
      </c>
      <c r="D569" s="199">
        <v>30</v>
      </c>
      <c r="E569" s="199">
        <v>15962</v>
      </c>
      <c r="F569" s="308">
        <v>374556</v>
      </c>
    </row>
    <row r="570" spans="1:6" customFormat="1" ht="15" x14ac:dyDescent="0.25">
      <c r="A570" s="289" t="s">
        <v>600</v>
      </c>
      <c r="B570" s="199">
        <v>1</v>
      </c>
      <c r="C570" s="199">
        <v>1</v>
      </c>
      <c r="D570" s="199">
        <v>0</v>
      </c>
      <c r="E570" s="199">
        <v>11210</v>
      </c>
      <c r="F570" s="308">
        <v>2418000</v>
      </c>
    </row>
    <row r="571" spans="1:6" customFormat="1" ht="15" x14ac:dyDescent="0.25">
      <c r="A571" s="291" t="s">
        <v>601</v>
      </c>
      <c r="B571" s="199">
        <v>1</v>
      </c>
      <c r="C571" s="199">
        <v>1</v>
      </c>
      <c r="D571" s="199">
        <v>0</v>
      </c>
      <c r="E571" s="199">
        <v>4377</v>
      </c>
      <c r="F571" s="308">
        <v>944124</v>
      </c>
    </row>
    <row r="572" spans="1:6" customFormat="1" ht="15" x14ac:dyDescent="0.25">
      <c r="A572" s="291" t="s">
        <v>602</v>
      </c>
      <c r="B572" s="199">
        <v>4</v>
      </c>
      <c r="C572" s="199">
        <v>0</v>
      </c>
      <c r="D572" s="199">
        <v>0</v>
      </c>
      <c r="E572" s="199">
        <v>4734</v>
      </c>
      <c r="F572" s="308">
        <v>1021128</v>
      </c>
    </row>
    <row r="573" spans="1:6" customFormat="1" ht="15" x14ac:dyDescent="0.25">
      <c r="A573" s="289" t="s">
        <v>603</v>
      </c>
      <c r="B573" s="199">
        <v>3</v>
      </c>
      <c r="C573" s="199">
        <v>3</v>
      </c>
      <c r="D573" s="199">
        <v>0</v>
      </c>
      <c r="E573" s="199">
        <v>855</v>
      </c>
      <c r="F573" s="308">
        <v>184428</v>
      </c>
    </row>
    <row r="574" spans="1:6" customFormat="1" ht="15" x14ac:dyDescent="0.25">
      <c r="A574" s="288" t="s">
        <v>604</v>
      </c>
      <c r="B574" s="313">
        <v>35</v>
      </c>
      <c r="C574" s="313">
        <v>35</v>
      </c>
      <c r="D574" s="313">
        <v>0</v>
      </c>
      <c r="E574" s="313">
        <v>10242</v>
      </c>
      <c r="F574" s="353">
        <v>995184</v>
      </c>
    </row>
    <row r="575" spans="1:6" customFormat="1" ht="15" x14ac:dyDescent="0.25">
      <c r="A575" s="290" t="s">
        <v>605</v>
      </c>
      <c r="B575" s="314"/>
      <c r="C575" s="314"/>
      <c r="D575" s="314"/>
      <c r="E575" s="314"/>
      <c r="F575" s="355"/>
    </row>
    <row r="576" spans="1:6" customFormat="1" ht="15" x14ac:dyDescent="0.25">
      <c r="A576" s="290" t="s">
        <v>606</v>
      </c>
      <c r="B576" s="201">
        <v>1</v>
      </c>
      <c r="C576" s="201">
        <v>1</v>
      </c>
      <c r="D576" s="201">
        <v>0</v>
      </c>
      <c r="E576" s="201">
        <v>16125</v>
      </c>
      <c r="F576" s="307">
        <v>3478164</v>
      </c>
    </row>
    <row r="577" spans="1:6" customFormat="1" ht="15" x14ac:dyDescent="0.25">
      <c r="A577" s="291" t="s">
        <v>607</v>
      </c>
      <c r="B577" s="201">
        <v>1</v>
      </c>
      <c r="C577" s="201">
        <v>1</v>
      </c>
      <c r="D577" s="201">
        <v>180</v>
      </c>
      <c r="E577" s="201">
        <v>12027</v>
      </c>
      <c r="F577" s="307">
        <v>1348380</v>
      </c>
    </row>
    <row r="578" spans="1:6" customFormat="1" ht="15" x14ac:dyDescent="0.25">
      <c r="A578" s="291" t="s">
        <v>608</v>
      </c>
      <c r="B578" s="201">
        <v>1</v>
      </c>
      <c r="C578" s="201">
        <v>1</v>
      </c>
      <c r="D578" s="201">
        <v>30</v>
      </c>
      <c r="E578" s="201">
        <v>6800</v>
      </c>
      <c r="F578" s="307">
        <v>153195</v>
      </c>
    </row>
    <row r="579" spans="1:6" customFormat="1" ht="15" x14ac:dyDescent="0.25">
      <c r="A579" s="291" t="s">
        <v>609</v>
      </c>
      <c r="B579" s="201">
        <v>1</v>
      </c>
      <c r="C579" s="201">
        <v>1</v>
      </c>
      <c r="D579" s="201">
        <v>250</v>
      </c>
      <c r="E579" s="201">
        <v>14648</v>
      </c>
      <c r="F579" s="307">
        <v>1872756</v>
      </c>
    </row>
    <row r="580" spans="1:6" customFormat="1" ht="15" x14ac:dyDescent="0.25">
      <c r="A580" s="291" t="s">
        <v>610</v>
      </c>
      <c r="B580" s="201">
        <v>1</v>
      </c>
      <c r="C580" s="201">
        <v>1</v>
      </c>
      <c r="D580" s="201">
        <v>400</v>
      </c>
      <c r="E580" s="201">
        <v>29752</v>
      </c>
      <c r="F580" s="307">
        <v>2996400</v>
      </c>
    </row>
    <row r="581" spans="1:6" customFormat="1" ht="15" x14ac:dyDescent="0.25">
      <c r="A581" s="291" t="s">
        <v>611</v>
      </c>
      <c r="B581" s="201">
        <v>1</v>
      </c>
      <c r="C581" s="201">
        <v>1</v>
      </c>
      <c r="D581" s="201">
        <v>60</v>
      </c>
      <c r="E581" s="201">
        <v>1765</v>
      </c>
      <c r="F581" s="307">
        <v>343656</v>
      </c>
    </row>
    <row r="582" spans="1:6" customFormat="1" ht="15" x14ac:dyDescent="0.25">
      <c r="A582" s="291" t="s">
        <v>612</v>
      </c>
      <c r="B582" s="201">
        <v>1</v>
      </c>
      <c r="C582" s="201">
        <v>1</v>
      </c>
      <c r="D582" s="201">
        <v>150</v>
      </c>
      <c r="E582" s="201">
        <v>2573</v>
      </c>
      <c r="F582" s="307">
        <v>901620</v>
      </c>
    </row>
    <row r="583" spans="1:6" customFormat="1" ht="15" x14ac:dyDescent="0.25">
      <c r="A583" s="291" t="s">
        <v>613</v>
      </c>
      <c r="B583" s="201">
        <v>62</v>
      </c>
      <c r="C583" s="201">
        <v>0</v>
      </c>
      <c r="D583" s="201">
        <v>0</v>
      </c>
      <c r="E583" s="201">
        <v>8666</v>
      </c>
      <c r="F583" s="307">
        <v>1762524</v>
      </c>
    </row>
    <row r="584" spans="1:6" customFormat="1" ht="15" x14ac:dyDescent="0.25">
      <c r="A584" s="291" t="s">
        <v>614</v>
      </c>
      <c r="B584" s="201">
        <v>61</v>
      </c>
      <c r="C584" s="201">
        <v>61</v>
      </c>
      <c r="D584" s="201">
        <v>0</v>
      </c>
      <c r="E584" s="201">
        <v>8694</v>
      </c>
      <c r="F584" s="307">
        <v>1745040</v>
      </c>
    </row>
    <row r="585" spans="1:6" customFormat="1" ht="15" x14ac:dyDescent="0.25">
      <c r="A585" s="291" t="s">
        <v>615</v>
      </c>
      <c r="B585" s="201">
        <v>60</v>
      </c>
      <c r="C585" s="201">
        <v>0</v>
      </c>
      <c r="D585" s="201">
        <v>0</v>
      </c>
      <c r="E585" s="201">
        <v>8578</v>
      </c>
      <c r="F585" s="307">
        <v>1744644</v>
      </c>
    </row>
    <row r="586" spans="1:6" customFormat="1" ht="15" x14ac:dyDescent="0.25">
      <c r="A586" s="291" t="s">
        <v>616</v>
      </c>
      <c r="B586" s="201">
        <v>64</v>
      </c>
      <c r="C586" s="201">
        <v>0</v>
      </c>
      <c r="D586" s="201">
        <v>0</v>
      </c>
      <c r="E586" s="201">
        <v>8755</v>
      </c>
      <c r="F586" s="307">
        <v>1756404</v>
      </c>
    </row>
    <row r="587" spans="1:6" customFormat="1" ht="15" x14ac:dyDescent="0.25">
      <c r="A587" s="291" t="s">
        <v>617</v>
      </c>
      <c r="B587" s="201">
        <v>65</v>
      </c>
      <c r="C587" s="201">
        <v>0</v>
      </c>
      <c r="D587" s="201">
        <v>0</v>
      </c>
      <c r="E587" s="201">
        <v>8755</v>
      </c>
      <c r="F587" s="307">
        <v>1750044</v>
      </c>
    </row>
    <row r="588" spans="1:6" customFormat="1" ht="15" x14ac:dyDescent="0.25">
      <c r="A588" s="291" t="s">
        <v>618</v>
      </c>
      <c r="B588" s="201">
        <v>60</v>
      </c>
      <c r="C588" s="201">
        <v>0</v>
      </c>
      <c r="D588" s="201">
        <v>0</v>
      </c>
      <c r="E588" s="201">
        <v>8580</v>
      </c>
      <c r="F588" s="307">
        <v>1745040</v>
      </c>
    </row>
    <row r="589" spans="1:6" customFormat="1" ht="15" x14ac:dyDescent="0.25">
      <c r="A589" s="291" t="s">
        <v>619</v>
      </c>
      <c r="B589" s="201">
        <v>61</v>
      </c>
      <c r="C589" s="201">
        <v>0</v>
      </c>
      <c r="D589" s="201">
        <v>0</v>
      </c>
      <c r="E589" s="201">
        <v>8624</v>
      </c>
      <c r="F589" s="307">
        <v>1753980</v>
      </c>
    </row>
    <row r="590" spans="1:6" customFormat="1" ht="15" x14ac:dyDescent="0.25">
      <c r="A590" s="291" t="s">
        <v>620</v>
      </c>
      <c r="B590" s="201">
        <v>56</v>
      </c>
      <c r="C590" s="201">
        <v>0</v>
      </c>
      <c r="D590" s="201">
        <v>0</v>
      </c>
      <c r="E590" s="201">
        <v>7480</v>
      </c>
      <c r="F590" s="307">
        <v>1521696</v>
      </c>
    </row>
    <row r="591" spans="1:6" customFormat="1" ht="15" x14ac:dyDescent="0.25">
      <c r="A591" s="291" t="s">
        <v>621</v>
      </c>
      <c r="B591" s="201">
        <v>40</v>
      </c>
      <c r="C591" s="201">
        <v>40</v>
      </c>
      <c r="D591" s="201">
        <v>0</v>
      </c>
      <c r="E591" s="201">
        <v>4984</v>
      </c>
      <c r="F591" s="307">
        <v>1013952</v>
      </c>
    </row>
    <row r="592" spans="1:6" customFormat="1" ht="15" x14ac:dyDescent="0.25">
      <c r="A592" s="288" t="s">
        <v>622</v>
      </c>
      <c r="B592" s="313">
        <v>3</v>
      </c>
      <c r="C592" s="313">
        <v>1</v>
      </c>
      <c r="D592" s="313">
        <v>0</v>
      </c>
      <c r="E592" s="313">
        <v>1609</v>
      </c>
      <c r="F592" s="353">
        <v>337932</v>
      </c>
    </row>
    <row r="593" spans="1:6" ht="15" x14ac:dyDescent="0.25">
      <c r="A593" s="290" t="s">
        <v>623</v>
      </c>
      <c r="B593" s="314"/>
      <c r="C593" s="314"/>
      <c r="D593" s="314"/>
      <c r="E593" s="314"/>
      <c r="F593" s="355"/>
    </row>
    <row r="594" spans="1:6" s="47" customFormat="1" ht="15" x14ac:dyDescent="0.25">
      <c r="A594" s="291" t="s">
        <v>624</v>
      </c>
      <c r="B594" s="199">
        <v>1</v>
      </c>
      <c r="C594" s="199">
        <v>1</v>
      </c>
      <c r="D594" s="199">
        <v>0</v>
      </c>
      <c r="E594" s="199">
        <v>1213</v>
      </c>
      <c r="F594" s="308">
        <v>246720</v>
      </c>
    </row>
    <row r="595" spans="1:6" s="47" customFormat="1" ht="15" x14ac:dyDescent="0.25">
      <c r="A595" s="291" t="s">
        <v>625</v>
      </c>
      <c r="B595" s="199">
        <v>1</v>
      </c>
      <c r="C595" s="199">
        <v>1</v>
      </c>
      <c r="D595" s="199">
        <v>370</v>
      </c>
      <c r="E595" s="199">
        <v>10160</v>
      </c>
      <c r="F595" s="308">
        <v>2771676</v>
      </c>
    </row>
    <row r="596" spans="1:6" s="47" customFormat="1" ht="15" x14ac:dyDescent="0.25">
      <c r="A596" s="291" t="s">
        <v>644</v>
      </c>
      <c r="B596" s="199">
        <v>1</v>
      </c>
      <c r="C596" s="199">
        <v>1</v>
      </c>
      <c r="D596" s="199">
        <v>300</v>
      </c>
      <c r="E596" s="199">
        <v>7740</v>
      </c>
      <c r="F596" s="308">
        <v>2247300</v>
      </c>
    </row>
    <row r="597" spans="1:6" s="47" customFormat="1" ht="15" x14ac:dyDescent="0.25">
      <c r="A597" s="291" t="s">
        <v>645</v>
      </c>
      <c r="B597" s="199">
        <v>1</v>
      </c>
      <c r="C597" s="199">
        <v>1</v>
      </c>
      <c r="D597" s="199">
        <v>200</v>
      </c>
      <c r="E597" s="199">
        <v>4974</v>
      </c>
      <c r="F597" s="308">
        <v>2237808</v>
      </c>
    </row>
    <row r="598" spans="1:6" s="47" customFormat="1" ht="15" x14ac:dyDescent="0.25">
      <c r="A598" s="291" t="s">
        <v>646</v>
      </c>
      <c r="B598" s="199">
        <v>12</v>
      </c>
      <c r="C598" s="199">
        <v>0</v>
      </c>
      <c r="D598" s="199">
        <v>0</v>
      </c>
      <c r="E598" s="199">
        <v>2898</v>
      </c>
      <c r="F598" s="308">
        <v>589464</v>
      </c>
    </row>
    <row r="599" spans="1:6" s="47" customFormat="1" ht="15" x14ac:dyDescent="0.25">
      <c r="A599" s="291" t="s">
        <v>647</v>
      </c>
      <c r="B599" s="199">
        <v>1</v>
      </c>
      <c r="C599" s="199">
        <v>0</v>
      </c>
      <c r="D599" s="199">
        <v>0</v>
      </c>
      <c r="E599" s="199">
        <v>2898</v>
      </c>
      <c r="F599" s="308">
        <v>0</v>
      </c>
    </row>
    <row r="600" spans="1:6" s="47" customFormat="1" ht="15" x14ac:dyDescent="0.25">
      <c r="A600" s="291" t="s">
        <v>648</v>
      </c>
      <c r="B600" s="199">
        <v>1</v>
      </c>
      <c r="C600" s="199">
        <v>1</v>
      </c>
      <c r="D600" s="199">
        <v>0</v>
      </c>
      <c r="E600" s="199">
        <v>1911</v>
      </c>
      <c r="F600" s="308">
        <v>317604</v>
      </c>
    </row>
    <row r="601" spans="1:6" s="47" customFormat="1" ht="15" x14ac:dyDescent="0.25">
      <c r="A601" s="291" t="s">
        <v>649</v>
      </c>
      <c r="B601" s="199">
        <v>5</v>
      </c>
      <c r="C601" s="199">
        <v>0</v>
      </c>
      <c r="D601" s="199">
        <v>0</v>
      </c>
      <c r="E601" s="199">
        <v>920</v>
      </c>
      <c r="F601" s="308">
        <v>152928</v>
      </c>
    </row>
    <row r="602" spans="1:6" s="47" customFormat="1" ht="15" x14ac:dyDescent="0.25">
      <c r="A602" s="291" t="s">
        <v>650</v>
      </c>
      <c r="B602" s="199">
        <v>1</v>
      </c>
      <c r="C602" s="199">
        <v>1</v>
      </c>
      <c r="D602" s="199">
        <v>0</v>
      </c>
      <c r="E602" s="199">
        <v>6500</v>
      </c>
      <c r="F602" s="308">
        <v>1080300</v>
      </c>
    </row>
    <row r="603" spans="1:6" s="47" customFormat="1" ht="15" x14ac:dyDescent="0.25">
      <c r="A603" s="291" t="s">
        <v>651</v>
      </c>
      <c r="B603" s="199">
        <v>1</v>
      </c>
      <c r="C603" s="199">
        <v>1</v>
      </c>
      <c r="D603" s="199">
        <v>140</v>
      </c>
      <c r="E603" s="199">
        <v>3200</v>
      </c>
      <c r="F603" s="308">
        <v>1463040</v>
      </c>
    </row>
    <row r="604" spans="1:6" s="47" customFormat="1" ht="15" x14ac:dyDescent="0.25">
      <c r="A604" s="291" t="s">
        <v>652</v>
      </c>
      <c r="B604" s="199">
        <v>1</v>
      </c>
      <c r="C604" s="199">
        <v>1</v>
      </c>
      <c r="D604" s="199">
        <v>0</v>
      </c>
      <c r="E604" s="199">
        <v>224.4</v>
      </c>
      <c r="F604" s="308">
        <v>51432</v>
      </c>
    </row>
    <row r="605" spans="1:6" s="47" customFormat="1" ht="15" x14ac:dyDescent="0.25">
      <c r="A605" s="291" t="s">
        <v>823</v>
      </c>
      <c r="B605" s="199">
        <v>1</v>
      </c>
      <c r="C605" s="199">
        <v>1</v>
      </c>
      <c r="D605" s="199">
        <v>120</v>
      </c>
      <c r="E605" s="199">
        <v>2964</v>
      </c>
      <c r="F605" s="308">
        <v>898920</v>
      </c>
    </row>
    <row r="606" spans="1:6" s="47" customFormat="1" ht="15" x14ac:dyDescent="0.25">
      <c r="A606" s="288" t="s">
        <v>824</v>
      </c>
      <c r="B606" s="313">
        <v>3</v>
      </c>
      <c r="C606" s="313">
        <v>3</v>
      </c>
      <c r="D606" s="313">
        <v>189</v>
      </c>
      <c r="E606" s="313">
        <v>6658.4</v>
      </c>
      <c r="F606" s="353">
        <v>1123656</v>
      </c>
    </row>
    <row r="607" spans="1:6" s="47" customFormat="1" ht="15" x14ac:dyDescent="0.25">
      <c r="A607" s="289" t="s">
        <v>912</v>
      </c>
      <c r="B607" s="315"/>
      <c r="C607" s="315"/>
      <c r="D607" s="315"/>
      <c r="E607" s="315"/>
      <c r="F607" s="354"/>
    </row>
    <row r="608" spans="1:6" s="47" customFormat="1" ht="15" x14ac:dyDescent="0.25">
      <c r="A608" s="290" t="s">
        <v>913</v>
      </c>
      <c r="B608" s="314"/>
      <c r="C608" s="314"/>
      <c r="D608" s="314"/>
      <c r="E608" s="314"/>
      <c r="F608" s="355"/>
    </row>
    <row r="609" spans="1:6" s="47" customFormat="1" ht="15" x14ac:dyDescent="0.25">
      <c r="A609" s="291" t="s">
        <v>914</v>
      </c>
      <c r="B609" s="199">
        <v>1</v>
      </c>
      <c r="C609" s="199">
        <v>1</v>
      </c>
      <c r="D609" s="199">
        <v>500</v>
      </c>
      <c r="E609" s="199">
        <v>22456</v>
      </c>
      <c r="F609" s="308">
        <v>3745500</v>
      </c>
    </row>
    <row r="610" spans="1:6" s="47" customFormat="1" ht="15" x14ac:dyDescent="0.25">
      <c r="A610" s="291" t="s">
        <v>956</v>
      </c>
      <c r="B610" s="199">
        <v>1</v>
      </c>
      <c r="C610" s="199">
        <v>1</v>
      </c>
      <c r="D610" s="199">
        <v>230</v>
      </c>
      <c r="E610" s="199">
        <v>2567</v>
      </c>
      <c r="F610" s="308">
        <v>905606</v>
      </c>
    </row>
    <row r="611" spans="1:6" s="47" customFormat="1" ht="15" x14ac:dyDescent="0.25">
      <c r="A611" s="291" t="s">
        <v>957</v>
      </c>
      <c r="B611" s="199">
        <v>1</v>
      </c>
      <c r="C611" s="199">
        <v>1</v>
      </c>
      <c r="D611" s="199">
        <v>110</v>
      </c>
      <c r="E611" s="199">
        <v>2449</v>
      </c>
      <c r="F611" s="308">
        <v>433116</v>
      </c>
    </row>
    <row r="612" spans="1:6" s="47" customFormat="1" ht="15" x14ac:dyDescent="0.25">
      <c r="A612" s="291" t="s">
        <v>958</v>
      </c>
      <c r="B612" s="199">
        <v>1</v>
      </c>
      <c r="C612" s="199">
        <v>1</v>
      </c>
      <c r="D612" s="199">
        <v>350</v>
      </c>
      <c r="E612" s="199">
        <v>19250</v>
      </c>
      <c r="F612" s="308">
        <v>1529416</v>
      </c>
    </row>
    <row r="613" spans="1:6" s="47" customFormat="1" ht="15" x14ac:dyDescent="0.25">
      <c r="A613" s="291" t="s">
        <v>959</v>
      </c>
      <c r="B613" s="199">
        <v>1</v>
      </c>
      <c r="C613" s="199">
        <v>1</v>
      </c>
      <c r="D613" s="199">
        <v>300</v>
      </c>
      <c r="E613" s="199">
        <v>11125.5</v>
      </c>
      <c r="F613" s="308">
        <v>1194225</v>
      </c>
    </row>
    <row r="614" spans="1:6" s="47" customFormat="1" ht="15" x14ac:dyDescent="0.25">
      <c r="A614" s="291" t="s">
        <v>960</v>
      </c>
      <c r="B614" s="199">
        <v>1</v>
      </c>
      <c r="C614" s="199">
        <v>1</v>
      </c>
      <c r="D614" s="199">
        <v>140</v>
      </c>
      <c r="E614" s="199">
        <v>4228</v>
      </c>
      <c r="F614" s="308">
        <v>524370</v>
      </c>
    </row>
    <row r="615" spans="1:6" s="47" customFormat="1" ht="15" x14ac:dyDescent="0.25">
      <c r="A615" s="291" t="s">
        <v>961</v>
      </c>
      <c r="B615" s="199">
        <v>1</v>
      </c>
      <c r="C615" s="199">
        <v>1</v>
      </c>
      <c r="D615" s="199">
        <v>750</v>
      </c>
      <c r="E615" s="199">
        <v>50767.5</v>
      </c>
      <c r="F615" s="308">
        <v>1872750</v>
      </c>
    </row>
    <row r="616" spans="1:6" s="100" customFormat="1" ht="15" x14ac:dyDescent="0.25">
      <c r="A616" s="291" t="s">
        <v>962</v>
      </c>
      <c r="B616" s="199">
        <v>1</v>
      </c>
      <c r="C616" s="199">
        <v>1</v>
      </c>
      <c r="D616" s="199">
        <v>12.5</v>
      </c>
      <c r="E616" s="199">
        <v>1837</v>
      </c>
      <c r="F616" s="308">
        <v>15606</v>
      </c>
    </row>
    <row r="617" spans="1:6" s="47" customFormat="1" ht="15" x14ac:dyDescent="0.25">
      <c r="A617" s="291" t="s">
        <v>963</v>
      </c>
      <c r="B617" s="199">
        <v>1</v>
      </c>
      <c r="C617" s="199">
        <v>1</v>
      </c>
      <c r="D617" s="199">
        <v>38.75</v>
      </c>
      <c r="E617" s="199">
        <v>7045</v>
      </c>
      <c r="F617" s="308">
        <v>48380</v>
      </c>
    </row>
    <row r="618" spans="1:6" s="47" customFormat="1" ht="15" x14ac:dyDescent="0.25">
      <c r="A618" s="291" t="s">
        <v>964</v>
      </c>
      <c r="B618" s="199">
        <v>1</v>
      </c>
      <c r="C618" s="199">
        <v>1</v>
      </c>
      <c r="D618" s="199">
        <v>12.5</v>
      </c>
      <c r="E618" s="199">
        <v>1155</v>
      </c>
      <c r="F618" s="308">
        <v>15606</v>
      </c>
    </row>
    <row r="619" spans="1:6" s="47" customFormat="1" ht="15.75" thickBot="1" x14ac:dyDescent="0.3">
      <c r="A619" s="203" t="s">
        <v>915</v>
      </c>
      <c r="B619" s="204">
        <f t="shared" ref="B619:D619" si="0">SUM(B147:B618)</f>
        <v>11859</v>
      </c>
      <c r="C619" s="204">
        <f t="shared" si="0"/>
        <v>5648</v>
      </c>
      <c r="D619" s="204">
        <f t="shared" si="0"/>
        <v>7828.46</v>
      </c>
      <c r="E619" s="293">
        <f>SUM(E147:E618)</f>
        <v>2285421.8999999994</v>
      </c>
      <c r="F619" s="221">
        <f>SUM(F147:F618)</f>
        <v>432780697</v>
      </c>
    </row>
    <row r="620" spans="1:6" s="47" customFormat="1" ht="15" x14ac:dyDescent="0.25">
      <c r="A620" s="125"/>
      <c r="B620" s="118"/>
      <c r="C620" s="118"/>
      <c r="D620" s="118"/>
      <c r="E620" s="216"/>
      <c r="F620" s="294"/>
    </row>
    <row r="621" spans="1:6" s="47" customFormat="1" ht="15.75" x14ac:dyDescent="0.25">
      <c r="A621" s="50" t="s">
        <v>626</v>
      </c>
      <c r="B621" s="109"/>
      <c r="C621" s="109"/>
      <c r="D621" s="109"/>
      <c r="E621" s="215"/>
      <c r="F621" s="295"/>
    </row>
    <row r="622" spans="1:6" s="47" customFormat="1" ht="15.75" thickBot="1" x14ac:dyDescent="0.3">
      <c r="A622" s="51" t="s">
        <v>627</v>
      </c>
      <c r="B622" s="109"/>
      <c r="C622" s="109"/>
      <c r="D622" s="109"/>
      <c r="E622" s="215"/>
      <c r="F622" s="295"/>
    </row>
    <row r="623" spans="1:6" s="47" customFormat="1" ht="51.75" thickBot="1" x14ac:dyDescent="0.3">
      <c r="A623" s="122" t="s">
        <v>189</v>
      </c>
      <c r="B623" s="123" t="s">
        <v>190</v>
      </c>
      <c r="C623" s="117" t="s">
        <v>191</v>
      </c>
      <c r="D623" s="117" t="s">
        <v>965</v>
      </c>
      <c r="E623" s="117" t="s">
        <v>192</v>
      </c>
      <c r="F623" s="124" t="s">
        <v>641</v>
      </c>
    </row>
    <row r="624" spans="1:6" s="47" customFormat="1" ht="15.75" thickTop="1" x14ac:dyDescent="0.25">
      <c r="A624" s="288" t="s">
        <v>193</v>
      </c>
      <c r="B624" s="313">
        <v>292</v>
      </c>
      <c r="C624" s="313">
        <v>2</v>
      </c>
      <c r="D624" s="313">
        <v>0</v>
      </c>
      <c r="E624" s="313">
        <v>40754</v>
      </c>
      <c r="F624" s="353">
        <v>7667767</v>
      </c>
    </row>
    <row r="625" spans="1:6" s="47" customFormat="1" ht="15" x14ac:dyDescent="0.25">
      <c r="A625" s="289" t="s">
        <v>194</v>
      </c>
      <c r="B625" s="315"/>
      <c r="C625" s="315"/>
      <c r="D625" s="315"/>
      <c r="E625" s="315"/>
      <c r="F625" s="354"/>
    </row>
    <row r="626" spans="1:6" s="47" customFormat="1" ht="15" x14ac:dyDescent="0.25">
      <c r="A626" s="289" t="s">
        <v>195</v>
      </c>
      <c r="B626" s="315"/>
      <c r="C626" s="315"/>
      <c r="D626" s="315"/>
      <c r="E626" s="315"/>
      <c r="F626" s="354"/>
    </row>
    <row r="627" spans="1:6" s="47" customFormat="1" ht="15" x14ac:dyDescent="0.25">
      <c r="A627" s="289" t="s">
        <v>196</v>
      </c>
      <c r="B627" s="315"/>
      <c r="C627" s="315"/>
      <c r="D627" s="315"/>
      <c r="E627" s="315"/>
      <c r="F627" s="354"/>
    </row>
    <row r="628" spans="1:6" s="47" customFormat="1" ht="15" x14ac:dyDescent="0.25">
      <c r="A628" s="289" t="s">
        <v>197</v>
      </c>
      <c r="B628" s="315"/>
      <c r="C628" s="315"/>
      <c r="D628" s="315"/>
      <c r="E628" s="315"/>
      <c r="F628" s="354"/>
    </row>
    <row r="629" spans="1:6" s="47" customFormat="1" ht="15" x14ac:dyDescent="0.25">
      <c r="A629" s="289" t="s">
        <v>198</v>
      </c>
      <c r="B629" s="315"/>
      <c r="C629" s="315"/>
      <c r="D629" s="315"/>
      <c r="E629" s="315"/>
      <c r="F629" s="354"/>
    </row>
    <row r="630" spans="1:6" s="47" customFormat="1" ht="15" x14ac:dyDescent="0.25">
      <c r="A630" s="289" t="s">
        <v>942</v>
      </c>
      <c r="B630" s="315"/>
      <c r="C630" s="315"/>
      <c r="D630" s="315"/>
      <c r="E630" s="315"/>
      <c r="F630" s="354"/>
    </row>
    <row r="631" spans="1:6" s="47" customFormat="1" ht="15" x14ac:dyDescent="0.25">
      <c r="A631" s="290" t="s">
        <v>943</v>
      </c>
      <c r="B631" s="314"/>
      <c r="C631" s="314"/>
      <c r="D631" s="314"/>
      <c r="E631" s="314"/>
      <c r="F631" s="355"/>
    </row>
    <row r="632" spans="1:6" s="47" customFormat="1" ht="15" x14ac:dyDescent="0.25">
      <c r="A632" s="291" t="s">
        <v>199</v>
      </c>
      <c r="B632" s="200">
        <v>224</v>
      </c>
      <c r="C632" s="200">
        <v>0</v>
      </c>
      <c r="D632" s="200">
        <v>0</v>
      </c>
      <c r="E632" s="200">
        <v>15691</v>
      </c>
      <c r="F632" s="306">
        <v>3175524</v>
      </c>
    </row>
    <row r="633" spans="1:6" s="47" customFormat="1" ht="15" x14ac:dyDescent="0.25">
      <c r="A633" s="288" t="s">
        <v>200</v>
      </c>
      <c r="B633" s="313">
        <v>24</v>
      </c>
      <c r="C633" s="313">
        <v>3</v>
      </c>
      <c r="D633" s="313">
        <v>0</v>
      </c>
      <c r="E633" s="313">
        <v>3593</v>
      </c>
      <c r="F633" s="353">
        <v>797664</v>
      </c>
    </row>
    <row r="634" spans="1:6" s="47" customFormat="1" ht="15" x14ac:dyDescent="0.25">
      <c r="A634" s="289" t="s">
        <v>201</v>
      </c>
      <c r="B634" s="315"/>
      <c r="C634" s="315"/>
      <c r="D634" s="315"/>
      <c r="E634" s="315"/>
      <c r="F634" s="354"/>
    </row>
    <row r="635" spans="1:6" s="47" customFormat="1" ht="15" x14ac:dyDescent="0.25">
      <c r="A635" s="289" t="s">
        <v>202</v>
      </c>
      <c r="B635" s="315"/>
      <c r="C635" s="315"/>
      <c r="D635" s="315"/>
      <c r="E635" s="315"/>
      <c r="F635" s="354"/>
    </row>
    <row r="636" spans="1:6" s="47" customFormat="1" ht="15" x14ac:dyDescent="0.25">
      <c r="A636" s="289" t="s">
        <v>203</v>
      </c>
      <c r="B636" s="315"/>
      <c r="C636" s="315"/>
      <c r="D636" s="315"/>
      <c r="E636" s="315"/>
      <c r="F636" s="354"/>
    </row>
    <row r="637" spans="1:6" s="47" customFormat="1" ht="15" x14ac:dyDescent="0.25">
      <c r="A637" s="290" t="s">
        <v>204</v>
      </c>
      <c r="B637" s="314"/>
      <c r="C637" s="314"/>
      <c r="D637" s="314"/>
      <c r="E637" s="314"/>
      <c r="F637" s="355"/>
    </row>
    <row r="638" spans="1:6" s="47" customFormat="1" ht="15" x14ac:dyDescent="0.25">
      <c r="A638" s="291" t="s">
        <v>205</v>
      </c>
      <c r="B638" s="200">
        <v>2</v>
      </c>
      <c r="C638" s="200">
        <v>2</v>
      </c>
      <c r="D638" s="200">
        <v>0</v>
      </c>
      <c r="E638" s="200">
        <v>335</v>
      </c>
      <c r="F638" s="306">
        <v>88392</v>
      </c>
    </row>
    <row r="639" spans="1:6" s="47" customFormat="1" ht="15" x14ac:dyDescent="0.25">
      <c r="A639" s="291" t="s">
        <v>206</v>
      </c>
      <c r="B639" s="200">
        <v>1</v>
      </c>
      <c r="C639" s="200">
        <v>1</v>
      </c>
      <c r="D639" s="200">
        <v>0</v>
      </c>
      <c r="E639" s="200">
        <v>2400</v>
      </c>
      <c r="F639" s="306">
        <v>633168</v>
      </c>
    </row>
    <row r="640" spans="1:6" s="47" customFormat="1" ht="15" x14ac:dyDescent="0.25">
      <c r="A640" s="288" t="s">
        <v>207</v>
      </c>
      <c r="B640" s="313">
        <v>247</v>
      </c>
      <c r="C640" s="313">
        <v>185</v>
      </c>
      <c r="D640" s="313">
        <v>0</v>
      </c>
      <c r="E640" s="313">
        <v>32987</v>
      </c>
      <c r="F640" s="353">
        <v>6562099</v>
      </c>
    </row>
    <row r="641" spans="1:6" s="47" customFormat="1" ht="15" x14ac:dyDescent="0.25">
      <c r="A641" s="289" t="s">
        <v>208</v>
      </c>
      <c r="B641" s="315"/>
      <c r="C641" s="315"/>
      <c r="D641" s="315"/>
      <c r="E641" s="315"/>
      <c r="F641" s="354"/>
    </row>
    <row r="642" spans="1:6" s="47" customFormat="1" ht="15" x14ac:dyDescent="0.25">
      <c r="A642" s="289" t="s">
        <v>209</v>
      </c>
      <c r="B642" s="315"/>
      <c r="C642" s="315"/>
      <c r="D642" s="315"/>
      <c r="E642" s="315"/>
      <c r="F642" s="354"/>
    </row>
    <row r="643" spans="1:6" s="47" customFormat="1" ht="15" x14ac:dyDescent="0.25">
      <c r="A643" s="289" t="s">
        <v>210</v>
      </c>
      <c r="B643" s="315"/>
      <c r="C643" s="315"/>
      <c r="D643" s="315"/>
      <c r="E643" s="315"/>
      <c r="F643" s="354"/>
    </row>
    <row r="644" spans="1:6" s="47" customFormat="1" ht="15" x14ac:dyDescent="0.25">
      <c r="A644" s="289" t="s">
        <v>211</v>
      </c>
      <c r="B644" s="315"/>
      <c r="C644" s="315"/>
      <c r="D644" s="315"/>
      <c r="E644" s="315"/>
      <c r="F644" s="354"/>
    </row>
    <row r="645" spans="1:6" s="47" customFormat="1" ht="15" x14ac:dyDescent="0.25">
      <c r="A645" s="289" t="s">
        <v>212</v>
      </c>
      <c r="B645" s="315"/>
      <c r="C645" s="315"/>
      <c r="D645" s="315"/>
      <c r="E645" s="315"/>
      <c r="F645" s="354"/>
    </row>
    <row r="646" spans="1:6" s="47" customFormat="1" ht="15" x14ac:dyDescent="0.25">
      <c r="A646" s="289" t="s">
        <v>213</v>
      </c>
      <c r="B646" s="315"/>
      <c r="C646" s="315"/>
      <c r="D646" s="315"/>
      <c r="E646" s="315"/>
      <c r="F646" s="354"/>
    </row>
    <row r="647" spans="1:6" s="47" customFormat="1" ht="15" x14ac:dyDescent="0.25">
      <c r="A647" s="289" t="s">
        <v>214</v>
      </c>
      <c r="B647" s="315"/>
      <c r="C647" s="315"/>
      <c r="D647" s="315"/>
      <c r="E647" s="315"/>
      <c r="F647" s="354"/>
    </row>
    <row r="648" spans="1:6" s="47" customFormat="1" ht="15" x14ac:dyDescent="0.25">
      <c r="A648" s="289" t="s">
        <v>215</v>
      </c>
      <c r="B648" s="315"/>
      <c r="C648" s="315"/>
      <c r="D648" s="315"/>
      <c r="E648" s="315"/>
      <c r="F648" s="354"/>
    </row>
    <row r="649" spans="1:6" s="47" customFormat="1" ht="15" x14ac:dyDescent="0.25">
      <c r="A649" s="290" t="s">
        <v>216</v>
      </c>
      <c r="B649" s="314"/>
      <c r="C649" s="314"/>
      <c r="D649" s="314"/>
      <c r="E649" s="314"/>
      <c r="F649" s="355"/>
    </row>
    <row r="650" spans="1:6" s="47" customFormat="1" ht="15" x14ac:dyDescent="0.25">
      <c r="A650" s="288" t="s">
        <v>217</v>
      </c>
      <c r="B650" s="313">
        <v>550</v>
      </c>
      <c r="C650" s="313">
        <v>337</v>
      </c>
      <c r="D650" s="313">
        <v>0</v>
      </c>
      <c r="E650" s="313">
        <v>74044.399999999994</v>
      </c>
      <c r="F650" s="353">
        <v>14702256</v>
      </c>
    </row>
    <row r="651" spans="1:6" s="47" customFormat="1" ht="15" x14ac:dyDescent="0.25">
      <c r="A651" s="289" t="s">
        <v>218</v>
      </c>
      <c r="B651" s="315"/>
      <c r="C651" s="315"/>
      <c r="D651" s="315"/>
      <c r="E651" s="315"/>
      <c r="F651" s="354"/>
    </row>
    <row r="652" spans="1:6" s="47" customFormat="1" ht="15" x14ac:dyDescent="0.25">
      <c r="A652" s="289" t="s">
        <v>219</v>
      </c>
      <c r="B652" s="315"/>
      <c r="C652" s="315"/>
      <c r="D652" s="315"/>
      <c r="E652" s="315"/>
      <c r="F652" s="354"/>
    </row>
    <row r="653" spans="1:6" s="47" customFormat="1" ht="15" x14ac:dyDescent="0.25">
      <c r="A653" s="289" t="s">
        <v>220</v>
      </c>
      <c r="B653" s="315"/>
      <c r="C653" s="315"/>
      <c r="D653" s="315"/>
      <c r="E653" s="315"/>
      <c r="F653" s="354"/>
    </row>
    <row r="654" spans="1:6" s="47" customFormat="1" ht="15" x14ac:dyDescent="0.25">
      <c r="A654" s="289" t="s">
        <v>221</v>
      </c>
      <c r="B654" s="315"/>
      <c r="C654" s="315"/>
      <c r="D654" s="315"/>
      <c r="E654" s="315"/>
      <c r="F654" s="354"/>
    </row>
    <row r="655" spans="1:6" s="47" customFormat="1" ht="15" x14ac:dyDescent="0.25">
      <c r="A655" s="289" t="s">
        <v>222</v>
      </c>
      <c r="B655" s="315"/>
      <c r="C655" s="315"/>
      <c r="D655" s="315"/>
      <c r="E655" s="315"/>
      <c r="F655" s="354"/>
    </row>
    <row r="656" spans="1:6" s="47" customFormat="1" ht="15" x14ac:dyDescent="0.25">
      <c r="A656" s="289" t="s">
        <v>223</v>
      </c>
      <c r="B656" s="315"/>
      <c r="C656" s="315"/>
      <c r="D656" s="315"/>
      <c r="E656" s="315"/>
      <c r="F656" s="354"/>
    </row>
    <row r="657" spans="1:6" s="47" customFormat="1" ht="15" x14ac:dyDescent="0.25">
      <c r="A657" s="289" t="s">
        <v>224</v>
      </c>
      <c r="B657" s="315"/>
      <c r="C657" s="315"/>
      <c r="D657" s="315"/>
      <c r="E657" s="315"/>
      <c r="F657" s="354"/>
    </row>
    <row r="658" spans="1:6" s="47" customFormat="1" ht="15" x14ac:dyDescent="0.25">
      <c r="A658" s="289" t="s">
        <v>225</v>
      </c>
      <c r="B658" s="315"/>
      <c r="C658" s="315"/>
      <c r="D658" s="315"/>
      <c r="E658" s="315"/>
      <c r="F658" s="354"/>
    </row>
    <row r="659" spans="1:6" s="47" customFormat="1" ht="15" x14ac:dyDescent="0.25">
      <c r="A659" s="289" t="s">
        <v>226</v>
      </c>
      <c r="B659" s="315"/>
      <c r="C659" s="315"/>
      <c r="D659" s="315"/>
      <c r="E659" s="315"/>
      <c r="F659" s="354"/>
    </row>
    <row r="660" spans="1:6" s="47" customFormat="1" ht="15" x14ac:dyDescent="0.25">
      <c r="A660" s="289" t="s">
        <v>227</v>
      </c>
      <c r="B660" s="315"/>
      <c r="C660" s="315"/>
      <c r="D660" s="315"/>
      <c r="E660" s="315"/>
      <c r="F660" s="354"/>
    </row>
    <row r="661" spans="1:6" s="47" customFormat="1" ht="15" x14ac:dyDescent="0.25">
      <c r="A661" s="289" t="s">
        <v>228</v>
      </c>
      <c r="B661" s="315"/>
      <c r="C661" s="315"/>
      <c r="D661" s="315"/>
      <c r="E661" s="315"/>
      <c r="F661" s="354"/>
    </row>
    <row r="662" spans="1:6" s="47" customFormat="1" ht="15" x14ac:dyDescent="0.25">
      <c r="A662" s="289" t="s">
        <v>229</v>
      </c>
      <c r="B662" s="315"/>
      <c r="C662" s="315"/>
      <c r="D662" s="315"/>
      <c r="E662" s="315"/>
      <c r="F662" s="354"/>
    </row>
    <row r="663" spans="1:6" s="47" customFormat="1" ht="15" x14ac:dyDescent="0.25">
      <c r="A663" s="289" t="s">
        <v>230</v>
      </c>
      <c r="B663" s="315"/>
      <c r="C663" s="315"/>
      <c r="D663" s="315"/>
      <c r="E663" s="315"/>
      <c r="F663" s="354"/>
    </row>
    <row r="664" spans="1:6" s="47" customFormat="1" ht="15" x14ac:dyDescent="0.25">
      <c r="A664" s="290" t="s">
        <v>231</v>
      </c>
      <c r="B664" s="314"/>
      <c r="C664" s="314"/>
      <c r="D664" s="314"/>
      <c r="E664" s="314"/>
      <c r="F664" s="355"/>
    </row>
    <row r="665" spans="1:6" s="47" customFormat="1" ht="15" x14ac:dyDescent="0.25">
      <c r="A665" s="288" t="s">
        <v>232</v>
      </c>
      <c r="B665" s="313">
        <v>213</v>
      </c>
      <c r="C665" s="313">
        <v>0</v>
      </c>
      <c r="D665" s="313">
        <v>0</v>
      </c>
      <c r="E665" s="313">
        <v>29218</v>
      </c>
      <c r="F665" s="353">
        <v>5860824</v>
      </c>
    </row>
    <row r="666" spans="1:6" s="47" customFormat="1" ht="15" x14ac:dyDescent="0.25">
      <c r="A666" s="289" t="s">
        <v>233</v>
      </c>
      <c r="B666" s="315"/>
      <c r="C666" s="315"/>
      <c r="D666" s="315"/>
      <c r="E666" s="315"/>
      <c r="F666" s="354"/>
    </row>
    <row r="667" spans="1:6" s="47" customFormat="1" ht="15" x14ac:dyDescent="0.25">
      <c r="A667" s="289" t="s">
        <v>234</v>
      </c>
      <c r="B667" s="315"/>
      <c r="C667" s="315"/>
      <c r="D667" s="315"/>
      <c r="E667" s="315"/>
      <c r="F667" s="354"/>
    </row>
    <row r="668" spans="1:6" s="47" customFormat="1" ht="15" x14ac:dyDescent="0.25">
      <c r="A668" s="289" t="s">
        <v>235</v>
      </c>
      <c r="B668" s="315"/>
      <c r="C668" s="315"/>
      <c r="D668" s="315"/>
      <c r="E668" s="315"/>
      <c r="F668" s="354"/>
    </row>
    <row r="669" spans="1:6" s="47" customFormat="1" ht="15" x14ac:dyDescent="0.25">
      <c r="A669" s="289" t="s">
        <v>236</v>
      </c>
      <c r="B669" s="315"/>
      <c r="C669" s="315"/>
      <c r="D669" s="315"/>
      <c r="E669" s="315"/>
      <c r="F669" s="354"/>
    </row>
    <row r="670" spans="1:6" s="47" customFormat="1" ht="15" x14ac:dyDescent="0.25">
      <c r="A670" s="289" t="s">
        <v>237</v>
      </c>
      <c r="B670" s="315"/>
      <c r="C670" s="315"/>
      <c r="D670" s="315"/>
      <c r="E670" s="315"/>
      <c r="F670" s="354"/>
    </row>
    <row r="671" spans="1:6" s="47" customFormat="1" ht="15" x14ac:dyDescent="0.25">
      <c r="A671" s="290" t="s">
        <v>238</v>
      </c>
      <c r="B671" s="314"/>
      <c r="C671" s="314"/>
      <c r="D671" s="314"/>
      <c r="E671" s="314"/>
      <c r="F671" s="355"/>
    </row>
    <row r="672" spans="1:6" s="47" customFormat="1" ht="15" x14ac:dyDescent="0.25">
      <c r="A672" s="288" t="s">
        <v>239</v>
      </c>
      <c r="B672" s="313">
        <v>244</v>
      </c>
      <c r="C672" s="313">
        <v>93</v>
      </c>
      <c r="D672" s="313">
        <v>0</v>
      </c>
      <c r="E672" s="313">
        <v>35132</v>
      </c>
      <c r="F672" s="353">
        <v>7054716</v>
      </c>
    </row>
    <row r="673" spans="1:6" s="47" customFormat="1" ht="15" x14ac:dyDescent="0.25">
      <c r="A673" s="289" t="s">
        <v>240</v>
      </c>
      <c r="B673" s="315"/>
      <c r="C673" s="315"/>
      <c r="D673" s="315"/>
      <c r="E673" s="315"/>
      <c r="F673" s="354"/>
    </row>
    <row r="674" spans="1:6" s="47" customFormat="1" ht="15" x14ac:dyDescent="0.25">
      <c r="A674" s="289" t="s">
        <v>241</v>
      </c>
      <c r="B674" s="315"/>
      <c r="C674" s="315"/>
      <c r="D674" s="315"/>
      <c r="E674" s="315"/>
      <c r="F674" s="354"/>
    </row>
    <row r="675" spans="1:6" s="47" customFormat="1" ht="15" x14ac:dyDescent="0.25">
      <c r="A675" s="289" t="s">
        <v>242</v>
      </c>
      <c r="B675" s="315"/>
      <c r="C675" s="315"/>
      <c r="D675" s="315"/>
      <c r="E675" s="315"/>
      <c r="F675" s="354"/>
    </row>
    <row r="676" spans="1:6" s="47" customFormat="1" ht="15" x14ac:dyDescent="0.25">
      <c r="A676" s="289" t="s">
        <v>243</v>
      </c>
      <c r="B676" s="315"/>
      <c r="C676" s="315"/>
      <c r="D676" s="315"/>
      <c r="E676" s="315"/>
      <c r="F676" s="354"/>
    </row>
    <row r="677" spans="1:6" s="47" customFormat="1" ht="15" x14ac:dyDescent="0.25">
      <c r="A677" s="289" t="s">
        <v>244</v>
      </c>
      <c r="B677" s="315"/>
      <c r="C677" s="315"/>
      <c r="D677" s="315"/>
      <c r="E677" s="315"/>
      <c r="F677" s="354"/>
    </row>
    <row r="678" spans="1:6" s="47" customFormat="1" ht="15" x14ac:dyDescent="0.25">
      <c r="A678" s="289" t="s">
        <v>245</v>
      </c>
      <c r="B678" s="315"/>
      <c r="C678" s="315"/>
      <c r="D678" s="315"/>
      <c r="E678" s="315"/>
      <c r="F678" s="354"/>
    </row>
    <row r="679" spans="1:6" s="47" customFormat="1" ht="15" x14ac:dyDescent="0.25">
      <c r="A679" s="290" t="s">
        <v>246</v>
      </c>
      <c r="B679" s="314"/>
      <c r="C679" s="314"/>
      <c r="D679" s="314"/>
      <c r="E679" s="314"/>
      <c r="F679" s="355"/>
    </row>
    <row r="680" spans="1:6" s="47" customFormat="1" ht="15" x14ac:dyDescent="0.25">
      <c r="A680" s="291" t="s">
        <v>247</v>
      </c>
      <c r="B680" s="199">
        <v>105</v>
      </c>
      <c r="C680" s="199">
        <v>104</v>
      </c>
      <c r="D680" s="199">
        <v>0</v>
      </c>
      <c r="E680" s="199">
        <v>9455</v>
      </c>
      <c r="F680" s="308">
        <v>1923012</v>
      </c>
    </row>
    <row r="681" spans="1:6" s="47" customFormat="1" ht="15" x14ac:dyDescent="0.25">
      <c r="A681" s="288" t="s">
        <v>248</v>
      </c>
      <c r="B681" s="313">
        <v>80</v>
      </c>
      <c r="C681" s="313">
        <v>39</v>
      </c>
      <c r="D681" s="313">
        <v>0</v>
      </c>
      <c r="E681" s="313">
        <v>11812</v>
      </c>
      <c r="F681" s="353">
        <v>2296608</v>
      </c>
    </row>
    <row r="682" spans="1:6" s="47" customFormat="1" ht="15" x14ac:dyDescent="0.25">
      <c r="A682" s="289" t="s">
        <v>249</v>
      </c>
      <c r="B682" s="315"/>
      <c r="C682" s="315"/>
      <c r="D682" s="315"/>
      <c r="E682" s="315"/>
      <c r="F682" s="354"/>
    </row>
    <row r="683" spans="1:6" s="47" customFormat="1" ht="15" x14ac:dyDescent="0.25">
      <c r="A683" s="290" t="s">
        <v>250</v>
      </c>
      <c r="B683" s="314"/>
      <c r="C683" s="314"/>
      <c r="D683" s="314"/>
      <c r="E683" s="314"/>
      <c r="F683" s="355"/>
    </row>
    <row r="684" spans="1:6" s="47" customFormat="1" ht="15" x14ac:dyDescent="0.25">
      <c r="A684" s="288" t="s">
        <v>251</v>
      </c>
      <c r="B684" s="313">
        <v>79</v>
      </c>
      <c r="C684" s="313">
        <v>0</v>
      </c>
      <c r="D684" s="313">
        <v>0</v>
      </c>
      <c r="E684" s="313">
        <v>12446</v>
      </c>
      <c r="F684" s="353">
        <v>2323752</v>
      </c>
    </row>
    <row r="685" spans="1:6" s="47" customFormat="1" ht="15" x14ac:dyDescent="0.25">
      <c r="A685" s="290" t="s">
        <v>252</v>
      </c>
      <c r="B685" s="314"/>
      <c r="C685" s="314"/>
      <c r="D685" s="314"/>
      <c r="E685" s="314"/>
      <c r="F685" s="355"/>
    </row>
    <row r="686" spans="1:6" s="47" customFormat="1" ht="15" x14ac:dyDescent="0.25">
      <c r="A686" s="291" t="s">
        <v>253</v>
      </c>
      <c r="B686" s="199">
        <v>40</v>
      </c>
      <c r="C686" s="199">
        <v>0</v>
      </c>
      <c r="D686" s="199">
        <v>0</v>
      </c>
      <c r="E686" s="199">
        <v>5837</v>
      </c>
      <c r="F686" s="308">
        <v>1174668</v>
      </c>
    </row>
    <row r="687" spans="1:6" s="47" customFormat="1" ht="15" x14ac:dyDescent="0.25">
      <c r="A687" s="291" t="s">
        <v>254</v>
      </c>
      <c r="B687" s="199">
        <v>40</v>
      </c>
      <c r="C687" s="199">
        <v>0</v>
      </c>
      <c r="D687" s="199">
        <v>0</v>
      </c>
      <c r="E687" s="199">
        <v>5858</v>
      </c>
      <c r="F687" s="308">
        <v>1191600</v>
      </c>
    </row>
    <row r="688" spans="1:6" s="47" customFormat="1" ht="15" x14ac:dyDescent="0.25">
      <c r="A688" s="288" t="s">
        <v>255</v>
      </c>
      <c r="B688" s="199">
        <v>87</v>
      </c>
      <c r="C688" s="199">
        <v>85</v>
      </c>
      <c r="D688" s="199">
        <v>0</v>
      </c>
      <c r="E688" s="199">
        <v>11796</v>
      </c>
      <c r="F688" s="308">
        <v>2378004</v>
      </c>
    </row>
    <row r="689" spans="1:6" s="47" customFormat="1" ht="15" x14ac:dyDescent="0.25">
      <c r="A689" s="291" t="s">
        <v>256</v>
      </c>
      <c r="B689" s="199">
        <v>124</v>
      </c>
      <c r="C689" s="199">
        <v>122</v>
      </c>
      <c r="D689" s="199">
        <v>0</v>
      </c>
      <c r="E689" s="199">
        <v>19042</v>
      </c>
      <c r="F689" s="308">
        <v>3452052</v>
      </c>
    </row>
    <row r="690" spans="1:6" s="47" customFormat="1" ht="15" x14ac:dyDescent="0.25">
      <c r="A690" s="288" t="s">
        <v>257</v>
      </c>
      <c r="B690" s="313">
        <v>121</v>
      </c>
      <c r="C690" s="313">
        <v>0</v>
      </c>
      <c r="D690" s="313">
        <v>0</v>
      </c>
      <c r="E690" s="313">
        <v>17336</v>
      </c>
      <c r="F690" s="353">
        <v>3457584</v>
      </c>
    </row>
    <row r="691" spans="1:6" s="47" customFormat="1" ht="15" x14ac:dyDescent="0.25">
      <c r="A691" s="289" t="s">
        <v>258</v>
      </c>
      <c r="B691" s="315"/>
      <c r="C691" s="315"/>
      <c r="D691" s="315"/>
      <c r="E691" s="315"/>
      <c r="F691" s="354"/>
    </row>
    <row r="692" spans="1:6" s="47" customFormat="1" ht="15" x14ac:dyDescent="0.25">
      <c r="A692" s="290" t="s">
        <v>259</v>
      </c>
      <c r="B692" s="314"/>
      <c r="C692" s="314"/>
      <c r="D692" s="314"/>
      <c r="E692" s="314"/>
      <c r="F692" s="355"/>
    </row>
    <row r="693" spans="1:6" s="47" customFormat="1" ht="15" x14ac:dyDescent="0.25">
      <c r="A693" s="291" t="s">
        <v>260</v>
      </c>
      <c r="B693" s="199">
        <v>189</v>
      </c>
      <c r="C693" s="199">
        <v>186</v>
      </c>
      <c r="D693" s="199">
        <v>0</v>
      </c>
      <c r="E693" s="199">
        <v>27157</v>
      </c>
      <c r="F693" s="308">
        <v>5487252</v>
      </c>
    </row>
    <row r="694" spans="1:6" s="47" customFormat="1" ht="15" x14ac:dyDescent="0.25">
      <c r="A694" s="291" t="s">
        <v>261</v>
      </c>
      <c r="B694" s="199">
        <v>132</v>
      </c>
      <c r="C694" s="199">
        <v>132</v>
      </c>
      <c r="D694" s="199">
        <v>0</v>
      </c>
      <c r="E694" s="199">
        <v>19484</v>
      </c>
      <c r="F694" s="308">
        <v>3963216</v>
      </c>
    </row>
    <row r="695" spans="1:6" s="47" customFormat="1" ht="15" x14ac:dyDescent="0.25">
      <c r="A695" s="288" t="s">
        <v>262</v>
      </c>
      <c r="B695" s="313">
        <v>641</v>
      </c>
      <c r="C695" s="313">
        <v>365</v>
      </c>
      <c r="D695" s="313">
        <v>0</v>
      </c>
      <c r="E695" s="313">
        <v>87344</v>
      </c>
      <c r="F695" s="353">
        <v>17480179</v>
      </c>
    </row>
    <row r="696" spans="1:6" s="47" customFormat="1" ht="15" x14ac:dyDescent="0.25">
      <c r="A696" s="289" t="s">
        <v>263</v>
      </c>
      <c r="B696" s="315"/>
      <c r="C696" s="315"/>
      <c r="D696" s="315"/>
      <c r="E696" s="315"/>
      <c r="F696" s="354"/>
    </row>
    <row r="697" spans="1:6" s="47" customFormat="1" ht="15" x14ac:dyDescent="0.25">
      <c r="A697" s="289" t="s">
        <v>264</v>
      </c>
      <c r="B697" s="315"/>
      <c r="C697" s="315"/>
      <c r="D697" s="315"/>
      <c r="E697" s="315"/>
      <c r="F697" s="354"/>
    </row>
    <row r="698" spans="1:6" s="47" customFormat="1" ht="15" x14ac:dyDescent="0.25">
      <c r="A698" s="289" t="s">
        <v>265</v>
      </c>
      <c r="B698" s="315"/>
      <c r="C698" s="315"/>
      <c r="D698" s="315"/>
      <c r="E698" s="315"/>
      <c r="F698" s="354"/>
    </row>
    <row r="699" spans="1:6" s="47" customFormat="1" ht="15" x14ac:dyDescent="0.25">
      <c r="A699" s="289" t="s">
        <v>266</v>
      </c>
      <c r="B699" s="315"/>
      <c r="C699" s="315"/>
      <c r="D699" s="315"/>
      <c r="E699" s="315"/>
      <c r="F699" s="354"/>
    </row>
    <row r="700" spans="1:6" s="47" customFormat="1" ht="15" x14ac:dyDescent="0.25">
      <c r="A700" s="289" t="s">
        <v>267</v>
      </c>
      <c r="B700" s="315"/>
      <c r="C700" s="315"/>
      <c r="D700" s="315"/>
      <c r="E700" s="315"/>
      <c r="F700" s="354"/>
    </row>
    <row r="701" spans="1:6" s="47" customFormat="1" ht="15" x14ac:dyDescent="0.25">
      <c r="A701" s="289" t="s">
        <v>268</v>
      </c>
      <c r="B701" s="315"/>
      <c r="C701" s="315"/>
      <c r="D701" s="315"/>
      <c r="E701" s="315"/>
      <c r="F701" s="354"/>
    </row>
    <row r="702" spans="1:6" s="47" customFormat="1" ht="15" x14ac:dyDescent="0.25">
      <c r="A702" s="289" t="s">
        <v>269</v>
      </c>
      <c r="B702" s="315"/>
      <c r="C702" s="315"/>
      <c r="D702" s="315"/>
      <c r="E702" s="315"/>
      <c r="F702" s="354"/>
    </row>
    <row r="703" spans="1:6" s="47" customFormat="1" ht="15" x14ac:dyDescent="0.25">
      <c r="A703" s="289" t="s">
        <v>270</v>
      </c>
      <c r="B703" s="315"/>
      <c r="C703" s="315"/>
      <c r="D703" s="315"/>
      <c r="E703" s="315"/>
      <c r="F703" s="354"/>
    </row>
    <row r="704" spans="1:6" s="47" customFormat="1" ht="15" x14ac:dyDescent="0.25">
      <c r="A704" s="289" t="s">
        <v>271</v>
      </c>
      <c r="B704" s="315"/>
      <c r="C704" s="315"/>
      <c r="D704" s="315"/>
      <c r="E704" s="315"/>
      <c r="F704" s="354"/>
    </row>
    <row r="705" spans="1:6" s="47" customFormat="1" ht="15" x14ac:dyDescent="0.25">
      <c r="A705" s="289" t="s">
        <v>272</v>
      </c>
      <c r="B705" s="315"/>
      <c r="C705" s="315"/>
      <c r="D705" s="315"/>
      <c r="E705" s="315"/>
      <c r="F705" s="354"/>
    </row>
    <row r="706" spans="1:6" s="47" customFormat="1" ht="15" x14ac:dyDescent="0.25">
      <c r="A706" s="289" t="s">
        <v>273</v>
      </c>
      <c r="B706" s="315"/>
      <c r="C706" s="315"/>
      <c r="D706" s="315"/>
      <c r="E706" s="315"/>
      <c r="F706" s="354"/>
    </row>
    <row r="707" spans="1:6" s="47" customFormat="1" ht="15" x14ac:dyDescent="0.25">
      <c r="A707" s="289" t="s">
        <v>274</v>
      </c>
      <c r="B707" s="315"/>
      <c r="C707" s="315"/>
      <c r="D707" s="315"/>
      <c r="E707" s="315"/>
      <c r="F707" s="354"/>
    </row>
    <row r="708" spans="1:6" s="47" customFormat="1" ht="15" x14ac:dyDescent="0.25">
      <c r="A708" s="289" t="s">
        <v>275</v>
      </c>
      <c r="B708" s="315"/>
      <c r="C708" s="315"/>
      <c r="D708" s="315"/>
      <c r="E708" s="315"/>
      <c r="F708" s="354"/>
    </row>
    <row r="709" spans="1:6" s="47" customFormat="1" ht="15" x14ac:dyDescent="0.25">
      <c r="A709" s="289" t="s">
        <v>276</v>
      </c>
      <c r="B709" s="315"/>
      <c r="C709" s="315"/>
      <c r="D709" s="315"/>
      <c r="E709" s="315"/>
      <c r="F709" s="354"/>
    </row>
    <row r="710" spans="1:6" s="47" customFormat="1" ht="15" x14ac:dyDescent="0.25">
      <c r="A710" s="290" t="s">
        <v>277</v>
      </c>
      <c r="B710" s="314"/>
      <c r="C710" s="314"/>
      <c r="D710" s="314"/>
      <c r="E710" s="314"/>
      <c r="F710" s="355"/>
    </row>
    <row r="711" spans="1:6" s="47" customFormat="1" ht="15" x14ac:dyDescent="0.25">
      <c r="A711" s="288" t="s">
        <v>278</v>
      </c>
      <c r="B711" s="313">
        <v>98</v>
      </c>
      <c r="C711" s="313">
        <v>0</v>
      </c>
      <c r="D711" s="313">
        <v>0</v>
      </c>
      <c r="E711" s="313">
        <v>12896</v>
      </c>
      <c r="F711" s="353">
        <v>2605068</v>
      </c>
    </row>
    <row r="712" spans="1:6" s="47" customFormat="1" ht="15" x14ac:dyDescent="0.25">
      <c r="A712" s="289" t="s">
        <v>279</v>
      </c>
      <c r="B712" s="315"/>
      <c r="C712" s="315"/>
      <c r="D712" s="315"/>
      <c r="E712" s="315"/>
      <c r="F712" s="354"/>
    </row>
    <row r="713" spans="1:6" s="47" customFormat="1" ht="15" x14ac:dyDescent="0.25">
      <c r="A713" s="289" t="s">
        <v>280</v>
      </c>
      <c r="B713" s="315"/>
      <c r="C713" s="315"/>
      <c r="D713" s="315"/>
      <c r="E713" s="315"/>
      <c r="F713" s="354"/>
    </row>
    <row r="714" spans="1:6" s="47" customFormat="1" ht="15" x14ac:dyDescent="0.25">
      <c r="A714" s="289" t="s">
        <v>281</v>
      </c>
      <c r="B714" s="315"/>
      <c r="C714" s="315"/>
      <c r="D714" s="315"/>
      <c r="E714" s="315"/>
      <c r="F714" s="354"/>
    </row>
    <row r="715" spans="1:6" s="47" customFormat="1" ht="15" x14ac:dyDescent="0.25">
      <c r="A715" s="289" t="s">
        <v>282</v>
      </c>
      <c r="B715" s="315"/>
      <c r="C715" s="315"/>
      <c r="D715" s="315"/>
      <c r="E715" s="315"/>
      <c r="F715" s="354"/>
    </row>
    <row r="716" spans="1:6" s="47" customFormat="1" ht="15" x14ac:dyDescent="0.25">
      <c r="A716" s="289" t="s">
        <v>283</v>
      </c>
      <c r="B716" s="315"/>
      <c r="C716" s="315"/>
      <c r="D716" s="315"/>
      <c r="E716" s="315"/>
      <c r="F716" s="354"/>
    </row>
    <row r="717" spans="1:6" s="47" customFormat="1" ht="15" x14ac:dyDescent="0.25">
      <c r="A717" s="289" t="s">
        <v>284</v>
      </c>
      <c r="B717" s="315"/>
      <c r="C717" s="315"/>
      <c r="D717" s="315"/>
      <c r="E717" s="315"/>
      <c r="F717" s="354"/>
    </row>
    <row r="718" spans="1:6" s="47" customFormat="1" ht="15" x14ac:dyDescent="0.25">
      <c r="A718" s="290" t="s">
        <v>285</v>
      </c>
      <c r="B718" s="314"/>
      <c r="C718" s="314"/>
      <c r="D718" s="314"/>
      <c r="E718" s="314"/>
      <c r="F718" s="355"/>
    </row>
    <row r="719" spans="1:6" s="47" customFormat="1" ht="15" x14ac:dyDescent="0.25">
      <c r="A719" s="288" t="s">
        <v>286</v>
      </c>
      <c r="B719" s="313">
        <v>146</v>
      </c>
      <c r="C719" s="313">
        <v>50</v>
      </c>
      <c r="D719" s="313">
        <v>0</v>
      </c>
      <c r="E719" s="313">
        <v>18660</v>
      </c>
      <c r="F719" s="353">
        <v>3787224</v>
      </c>
    </row>
    <row r="720" spans="1:6" s="47" customFormat="1" ht="15" x14ac:dyDescent="0.25">
      <c r="A720" s="289" t="s">
        <v>287</v>
      </c>
      <c r="B720" s="315"/>
      <c r="C720" s="315"/>
      <c r="D720" s="315"/>
      <c r="E720" s="315"/>
      <c r="F720" s="354"/>
    </row>
    <row r="721" spans="1:6" s="47" customFormat="1" ht="15" x14ac:dyDescent="0.25">
      <c r="A721" s="289" t="s">
        <v>288</v>
      </c>
      <c r="B721" s="315"/>
      <c r="C721" s="315"/>
      <c r="D721" s="315"/>
      <c r="E721" s="315"/>
      <c r="F721" s="354"/>
    </row>
    <row r="722" spans="1:6" s="47" customFormat="1" ht="15" x14ac:dyDescent="0.25">
      <c r="A722" s="289" t="s">
        <v>289</v>
      </c>
      <c r="B722" s="315"/>
      <c r="C722" s="315"/>
      <c r="D722" s="315"/>
      <c r="E722" s="315"/>
      <c r="F722" s="354"/>
    </row>
    <row r="723" spans="1:6" s="47" customFormat="1" ht="15" x14ac:dyDescent="0.25">
      <c r="A723" s="289" t="s">
        <v>290</v>
      </c>
      <c r="B723" s="315"/>
      <c r="C723" s="315"/>
      <c r="D723" s="315"/>
      <c r="E723" s="315"/>
      <c r="F723" s="354"/>
    </row>
    <row r="724" spans="1:6" s="47" customFormat="1" ht="15" x14ac:dyDescent="0.25">
      <c r="A724" s="290" t="s">
        <v>291</v>
      </c>
      <c r="B724" s="314"/>
      <c r="C724" s="314"/>
      <c r="D724" s="314"/>
      <c r="E724" s="314"/>
      <c r="F724" s="355"/>
    </row>
    <row r="725" spans="1:6" s="47" customFormat="1" ht="15" x14ac:dyDescent="0.25">
      <c r="A725" s="288" t="s">
        <v>292</v>
      </c>
      <c r="B725" s="313">
        <v>123</v>
      </c>
      <c r="C725" s="313">
        <v>26</v>
      </c>
      <c r="D725" s="313">
        <v>0</v>
      </c>
      <c r="E725" s="313">
        <v>17029</v>
      </c>
      <c r="F725" s="353">
        <v>3440544</v>
      </c>
    </row>
    <row r="726" spans="1:6" s="47" customFormat="1" ht="15" x14ac:dyDescent="0.25">
      <c r="A726" s="289" t="s">
        <v>293</v>
      </c>
      <c r="B726" s="315"/>
      <c r="C726" s="315"/>
      <c r="D726" s="315"/>
      <c r="E726" s="315"/>
      <c r="F726" s="354"/>
    </row>
    <row r="727" spans="1:6" s="47" customFormat="1" ht="15" x14ac:dyDescent="0.25">
      <c r="A727" s="289" t="s">
        <v>294</v>
      </c>
      <c r="B727" s="315"/>
      <c r="C727" s="315"/>
      <c r="D727" s="315"/>
      <c r="E727" s="315"/>
      <c r="F727" s="354"/>
    </row>
    <row r="728" spans="1:6" s="47" customFormat="1" ht="15" x14ac:dyDescent="0.25">
      <c r="A728" s="289" t="s">
        <v>295</v>
      </c>
      <c r="B728" s="315"/>
      <c r="C728" s="315"/>
      <c r="D728" s="315"/>
      <c r="E728" s="315"/>
      <c r="F728" s="354"/>
    </row>
    <row r="729" spans="1:6" s="47" customFormat="1" ht="15" x14ac:dyDescent="0.25">
      <c r="A729" s="289" t="s">
        <v>296</v>
      </c>
      <c r="B729" s="315"/>
      <c r="C729" s="315"/>
      <c r="D729" s="315"/>
      <c r="E729" s="315"/>
      <c r="F729" s="354"/>
    </row>
    <row r="730" spans="1:6" s="47" customFormat="1" ht="15" x14ac:dyDescent="0.25">
      <c r="A730" s="289" t="s">
        <v>297</v>
      </c>
      <c r="B730" s="315"/>
      <c r="C730" s="315"/>
      <c r="D730" s="315"/>
      <c r="E730" s="315"/>
      <c r="F730" s="354"/>
    </row>
    <row r="731" spans="1:6" s="47" customFormat="1" ht="15" x14ac:dyDescent="0.25">
      <c r="A731" s="289" t="s">
        <v>298</v>
      </c>
      <c r="B731" s="315"/>
      <c r="C731" s="315"/>
      <c r="D731" s="315"/>
      <c r="E731" s="315"/>
      <c r="F731" s="354"/>
    </row>
    <row r="732" spans="1:6" s="47" customFormat="1" ht="15" x14ac:dyDescent="0.25">
      <c r="A732" s="289" t="s">
        <v>299</v>
      </c>
      <c r="B732" s="315"/>
      <c r="C732" s="315"/>
      <c r="D732" s="315"/>
      <c r="E732" s="315"/>
      <c r="F732" s="354"/>
    </row>
    <row r="733" spans="1:6" s="47" customFormat="1" ht="15" x14ac:dyDescent="0.25">
      <c r="A733" s="289" t="s">
        <v>300</v>
      </c>
      <c r="B733" s="315"/>
      <c r="C733" s="315"/>
      <c r="D733" s="315"/>
      <c r="E733" s="315"/>
      <c r="F733" s="354"/>
    </row>
    <row r="734" spans="1:6" s="47" customFormat="1" ht="15" x14ac:dyDescent="0.25">
      <c r="A734" s="290" t="s">
        <v>301</v>
      </c>
      <c r="B734" s="314"/>
      <c r="C734" s="314"/>
      <c r="D734" s="314"/>
      <c r="E734" s="314"/>
      <c r="F734" s="355"/>
    </row>
    <row r="735" spans="1:6" s="47" customFormat="1" ht="15" x14ac:dyDescent="0.25">
      <c r="A735" s="288" t="s">
        <v>302</v>
      </c>
      <c r="B735" s="313">
        <v>74</v>
      </c>
      <c r="C735" s="313">
        <v>73</v>
      </c>
      <c r="D735" s="313">
        <v>0</v>
      </c>
      <c r="E735" s="313">
        <v>9723</v>
      </c>
      <c r="F735" s="353">
        <v>1960404</v>
      </c>
    </row>
    <row r="736" spans="1:6" s="47" customFormat="1" ht="15" x14ac:dyDescent="0.25">
      <c r="A736" s="289" t="s">
        <v>303</v>
      </c>
      <c r="B736" s="315"/>
      <c r="C736" s="315"/>
      <c r="D736" s="315"/>
      <c r="E736" s="315"/>
      <c r="F736" s="354"/>
    </row>
    <row r="737" spans="1:6" s="47" customFormat="1" ht="15" x14ac:dyDescent="0.25">
      <c r="A737" s="290" t="s">
        <v>304</v>
      </c>
      <c r="B737" s="314"/>
      <c r="C737" s="314"/>
      <c r="D737" s="314"/>
      <c r="E737" s="314"/>
      <c r="F737" s="355"/>
    </row>
    <row r="738" spans="1:6" s="47" customFormat="1" ht="15" x14ac:dyDescent="0.25">
      <c r="A738" s="288" t="s">
        <v>305</v>
      </c>
      <c r="B738" s="313">
        <v>673</v>
      </c>
      <c r="C738" s="313">
        <v>337</v>
      </c>
      <c r="D738" s="313">
        <v>0</v>
      </c>
      <c r="E738" s="313">
        <v>94821</v>
      </c>
      <c r="F738" s="353">
        <v>18825804</v>
      </c>
    </row>
    <row r="739" spans="1:6" s="47" customFormat="1" ht="15" x14ac:dyDescent="0.25">
      <c r="A739" s="289" t="s">
        <v>306</v>
      </c>
      <c r="B739" s="315"/>
      <c r="C739" s="315"/>
      <c r="D739" s="315"/>
      <c r="E739" s="315"/>
      <c r="F739" s="354"/>
    </row>
    <row r="740" spans="1:6" s="47" customFormat="1" ht="15" x14ac:dyDescent="0.25">
      <c r="A740" s="289" t="s">
        <v>307</v>
      </c>
      <c r="B740" s="315"/>
      <c r="C740" s="315"/>
      <c r="D740" s="315"/>
      <c r="E740" s="315"/>
      <c r="F740" s="354"/>
    </row>
    <row r="741" spans="1:6" s="47" customFormat="1" ht="15" x14ac:dyDescent="0.25">
      <c r="A741" s="289" t="s">
        <v>308</v>
      </c>
      <c r="B741" s="315"/>
      <c r="C741" s="315"/>
      <c r="D741" s="315"/>
      <c r="E741" s="315"/>
      <c r="F741" s="354"/>
    </row>
    <row r="742" spans="1:6" s="47" customFormat="1" ht="15" x14ac:dyDescent="0.25">
      <c r="A742" s="289" t="s">
        <v>309</v>
      </c>
      <c r="B742" s="315"/>
      <c r="C742" s="315"/>
      <c r="D742" s="315"/>
      <c r="E742" s="315"/>
      <c r="F742" s="354"/>
    </row>
    <row r="743" spans="1:6" s="47" customFormat="1" ht="15" x14ac:dyDescent="0.25">
      <c r="A743" s="289" t="s">
        <v>310</v>
      </c>
      <c r="B743" s="315"/>
      <c r="C743" s="315"/>
      <c r="D743" s="315"/>
      <c r="E743" s="315"/>
      <c r="F743" s="354"/>
    </row>
    <row r="744" spans="1:6" s="47" customFormat="1" ht="15" x14ac:dyDescent="0.25">
      <c r="A744" s="289" t="s">
        <v>311</v>
      </c>
      <c r="B744" s="315"/>
      <c r="C744" s="315"/>
      <c r="D744" s="315"/>
      <c r="E744" s="315"/>
      <c r="F744" s="354"/>
    </row>
    <row r="745" spans="1:6" s="47" customFormat="1" ht="15" x14ac:dyDescent="0.25">
      <c r="A745" s="289" t="s">
        <v>312</v>
      </c>
      <c r="B745" s="315"/>
      <c r="C745" s="315"/>
      <c r="D745" s="315"/>
      <c r="E745" s="315"/>
      <c r="F745" s="354"/>
    </row>
    <row r="746" spans="1:6" s="47" customFormat="1" ht="15" x14ac:dyDescent="0.25">
      <c r="A746" s="289" t="s">
        <v>313</v>
      </c>
      <c r="B746" s="315"/>
      <c r="C746" s="315"/>
      <c r="D746" s="315"/>
      <c r="E746" s="315"/>
      <c r="F746" s="354"/>
    </row>
    <row r="747" spans="1:6" s="47" customFormat="1" ht="15" x14ac:dyDescent="0.25">
      <c r="A747" s="289" t="s">
        <v>314</v>
      </c>
      <c r="B747" s="315"/>
      <c r="C747" s="315"/>
      <c r="D747" s="315"/>
      <c r="E747" s="315"/>
      <c r="F747" s="354"/>
    </row>
    <row r="748" spans="1:6" s="47" customFormat="1" ht="15" x14ac:dyDescent="0.25">
      <c r="A748" s="289" t="s">
        <v>315</v>
      </c>
      <c r="B748" s="315"/>
      <c r="C748" s="315"/>
      <c r="D748" s="315"/>
      <c r="E748" s="315"/>
      <c r="F748" s="354"/>
    </row>
    <row r="749" spans="1:6" s="47" customFormat="1" ht="15" x14ac:dyDescent="0.25">
      <c r="A749" s="289" t="s">
        <v>316</v>
      </c>
      <c r="B749" s="315"/>
      <c r="C749" s="315"/>
      <c r="D749" s="315"/>
      <c r="E749" s="315"/>
      <c r="F749" s="354"/>
    </row>
    <row r="750" spans="1:6" s="47" customFormat="1" ht="15" x14ac:dyDescent="0.25">
      <c r="A750" s="289" t="s">
        <v>317</v>
      </c>
      <c r="B750" s="315"/>
      <c r="C750" s="315"/>
      <c r="D750" s="315"/>
      <c r="E750" s="315"/>
      <c r="F750" s="354"/>
    </row>
    <row r="751" spans="1:6" s="47" customFormat="1" ht="15" x14ac:dyDescent="0.25">
      <c r="A751" s="289" t="s">
        <v>318</v>
      </c>
      <c r="B751" s="315"/>
      <c r="C751" s="315"/>
      <c r="D751" s="315"/>
      <c r="E751" s="315"/>
      <c r="F751" s="354"/>
    </row>
    <row r="752" spans="1:6" s="47" customFormat="1" ht="15" x14ac:dyDescent="0.25">
      <c r="A752" s="289" t="s">
        <v>319</v>
      </c>
      <c r="B752" s="315"/>
      <c r="C752" s="315"/>
      <c r="D752" s="315"/>
      <c r="E752" s="315"/>
      <c r="F752" s="354"/>
    </row>
    <row r="753" spans="1:6" s="47" customFormat="1" ht="15" x14ac:dyDescent="0.25">
      <c r="A753" s="289" t="s">
        <v>320</v>
      </c>
      <c r="B753" s="315"/>
      <c r="C753" s="315"/>
      <c r="D753" s="315"/>
      <c r="E753" s="315"/>
      <c r="F753" s="354"/>
    </row>
    <row r="754" spans="1:6" s="47" customFormat="1" ht="15" x14ac:dyDescent="0.25">
      <c r="A754" s="290" t="s">
        <v>321</v>
      </c>
      <c r="B754" s="314"/>
      <c r="C754" s="314"/>
      <c r="D754" s="314"/>
      <c r="E754" s="314"/>
      <c r="F754" s="355"/>
    </row>
    <row r="755" spans="1:6" s="47" customFormat="1" ht="15" x14ac:dyDescent="0.25">
      <c r="A755" s="288" t="s">
        <v>322</v>
      </c>
      <c r="B755" s="313">
        <v>659</v>
      </c>
      <c r="C755" s="313">
        <v>166</v>
      </c>
      <c r="D755" s="313">
        <v>0</v>
      </c>
      <c r="E755" s="313">
        <v>86987</v>
      </c>
      <c r="F755" s="353">
        <v>17515694</v>
      </c>
    </row>
    <row r="756" spans="1:6" s="47" customFormat="1" ht="15" x14ac:dyDescent="0.25">
      <c r="A756" s="289" t="s">
        <v>323</v>
      </c>
      <c r="B756" s="315"/>
      <c r="C756" s="315"/>
      <c r="D756" s="315"/>
      <c r="E756" s="315"/>
      <c r="F756" s="354"/>
    </row>
    <row r="757" spans="1:6" s="47" customFormat="1" ht="15" x14ac:dyDescent="0.25">
      <c r="A757" s="289" t="s">
        <v>324</v>
      </c>
      <c r="B757" s="315"/>
      <c r="C757" s="315"/>
      <c r="D757" s="315"/>
      <c r="E757" s="315"/>
      <c r="F757" s="354"/>
    </row>
    <row r="758" spans="1:6" s="47" customFormat="1" ht="15" x14ac:dyDescent="0.25">
      <c r="A758" s="289" t="s">
        <v>325</v>
      </c>
      <c r="B758" s="315"/>
      <c r="C758" s="315"/>
      <c r="D758" s="315"/>
      <c r="E758" s="315"/>
      <c r="F758" s="354"/>
    </row>
    <row r="759" spans="1:6" s="47" customFormat="1" ht="15" x14ac:dyDescent="0.25">
      <c r="A759" s="289" t="s">
        <v>326</v>
      </c>
      <c r="B759" s="315"/>
      <c r="C759" s="315"/>
      <c r="D759" s="315"/>
      <c r="E759" s="315"/>
      <c r="F759" s="354"/>
    </row>
    <row r="760" spans="1:6" s="47" customFormat="1" ht="15" x14ac:dyDescent="0.25">
      <c r="A760" s="289" t="s">
        <v>327</v>
      </c>
      <c r="B760" s="315"/>
      <c r="C760" s="315"/>
      <c r="D760" s="315"/>
      <c r="E760" s="315"/>
      <c r="F760" s="354"/>
    </row>
    <row r="761" spans="1:6" s="47" customFormat="1" ht="15" x14ac:dyDescent="0.25">
      <c r="A761" s="289" t="s">
        <v>328</v>
      </c>
      <c r="B761" s="315"/>
      <c r="C761" s="315"/>
      <c r="D761" s="315"/>
      <c r="E761" s="315"/>
      <c r="F761" s="354"/>
    </row>
    <row r="762" spans="1:6" s="47" customFormat="1" ht="15" x14ac:dyDescent="0.25">
      <c r="A762" s="289" t="s">
        <v>329</v>
      </c>
      <c r="B762" s="315"/>
      <c r="C762" s="315"/>
      <c r="D762" s="315"/>
      <c r="E762" s="315"/>
      <c r="F762" s="354"/>
    </row>
    <row r="763" spans="1:6" s="47" customFormat="1" ht="15" x14ac:dyDescent="0.25">
      <c r="A763" s="289" t="s">
        <v>330</v>
      </c>
      <c r="B763" s="315"/>
      <c r="C763" s="315"/>
      <c r="D763" s="315"/>
      <c r="E763" s="315"/>
      <c r="F763" s="354"/>
    </row>
    <row r="764" spans="1:6" s="47" customFormat="1" ht="15" x14ac:dyDescent="0.25">
      <c r="A764" s="289" t="s">
        <v>331</v>
      </c>
      <c r="B764" s="315"/>
      <c r="C764" s="315"/>
      <c r="D764" s="315"/>
      <c r="E764" s="315"/>
      <c r="F764" s="354"/>
    </row>
    <row r="765" spans="1:6" s="47" customFormat="1" ht="15" x14ac:dyDescent="0.25">
      <c r="A765" s="289" t="s">
        <v>332</v>
      </c>
      <c r="B765" s="315"/>
      <c r="C765" s="315"/>
      <c r="D765" s="315"/>
      <c r="E765" s="315"/>
      <c r="F765" s="354"/>
    </row>
    <row r="766" spans="1:6" s="47" customFormat="1" ht="15" x14ac:dyDescent="0.25">
      <c r="A766" s="289" t="s">
        <v>333</v>
      </c>
      <c r="B766" s="315"/>
      <c r="C766" s="315"/>
      <c r="D766" s="315"/>
      <c r="E766" s="315"/>
      <c r="F766" s="354"/>
    </row>
    <row r="767" spans="1:6" s="47" customFormat="1" ht="15" x14ac:dyDescent="0.25">
      <c r="A767" s="289" t="s">
        <v>334</v>
      </c>
      <c r="B767" s="315"/>
      <c r="C767" s="315"/>
      <c r="D767" s="315"/>
      <c r="E767" s="315"/>
      <c r="F767" s="354"/>
    </row>
    <row r="768" spans="1:6" s="47" customFormat="1" ht="15" x14ac:dyDescent="0.25">
      <c r="A768" s="289" t="s">
        <v>335</v>
      </c>
      <c r="B768" s="315"/>
      <c r="C768" s="315"/>
      <c r="D768" s="315"/>
      <c r="E768" s="315"/>
      <c r="F768" s="354"/>
    </row>
    <row r="769" spans="1:6" s="47" customFormat="1" ht="15" x14ac:dyDescent="0.25">
      <c r="A769" s="289" t="s">
        <v>336</v>
      </c>
      <c r="B769" s="315"/>
      <c r="C769" s="315"/>
      <c r="D769" s="315"/>
      <c r="E769" s="315"/>
      <c r="F769" s="354"/>
    </row>
    <row r="770" spans="1:6" s="47" customFormat="1" ht="15" x14ac:dyDescent="0.25">
      <c r="A770" s="289" t="s">
        <v>337</v>
      </c>
      <c r="B770" s="315"/>
      <c r="C770" s="315"/>
      <c r="D770" s="315"/>
      <c r="E770" s="315"/>
      <c r="F770" s="354"/>
    </row>
    <row r="771" spans="1:6" s="47" customFormat="1" ht="15" x14ac:dyDescent="0.25">
      <c r="A771" s="289" t="s">
        <v>338</v>
      </c>
      <c r="B771" s="315"/>
      <c r="C771" s="315"/>
      <c r="D771" s="315"/>
      <c r="E771" s="315"/>
      <c r="F771" s="354"/>
    </row>
    <row r="772" spans="1:6" s="47" customFormat="1" ht="15" x14ac:dyDescent="0.25">
      <c r="A772" s="289" t="s">
        <v>339</v>
      </c>
      <c r="B772" s="315"/>
      <c r="C772" s="315"/>
      <c r="D772" s="315"/>
      <c r="E772" s="315"/>
      <c r="F772" s="354"/>
    </row>
    <row r="773" spans="1:6" s="47" customFormat="1" ht="15" x14ac:dyDescent="0.25">
      <c r="A773" s="289" t="s">
        <v>340</v>
      </c>
      <c r="B773" s="315"/>
      <c r="C773" s="315"/>
      <c r="D773" s="315"/>
      <c r="E773" s="315"/>
      <c r="F773" s="354"/>
    </row>
    <row r="774" spans="1:6" s="47" customFormat="1" ht="15" x14ac:dyDescent="0.25">
      <c r="A774" s="289" t="s">
        <v>341</v>
      </c>
      <c r="B774" s="315"/>
      <c r="C774" s="315"/>
      <c r="D774" s="315"/>
      <c r="E774" s="315"/>
      <c r="F774" s="354"/>
    </row>
    <row r="775" spans="1:6" s="47" customFormat="1" ht="15" x14ac:dyDescent="0.25">
      <c r="A775" s="289" t="s">
        <v>342</v>
      </c>
      <c r="B775" s="315"/>
      <c r="C775" s="315"/>
      <c r="D775" s="315"/>
      <c r="E775" s="315"/>
      <c r="F775" s="354"/>
    </row>
    <row r="776" spans="1:6" s="47" customFormat="1" ht="15" x14ac:dyDescent="0.25">
      <c r="A776" s="289" t="s">
        <v>343</v>
      </c>
      <c r="B776" s="315"/>
      <c r="C776" s="315"/>
      <c r="D776" s="315"/>
      <c r="E776" s="315"/>
      <c r="F776" s="354"/>
    </row>
    <row r="777" spans="1:6" s="47" customFormat="1" ht="15" x14ac:dyDescent="0.25">
      <c r="A777" s="290" t="s">
        <v>344</v>
      </c>
      <c r="B777" s="314"/>
      <c r="C777" s="314"/>
      <c r="D777" s="314"/>
      <c r="E777" s="314"/>
      <c r="F777" s="355"/>
    </row>
    <row r="778" spans="1:6" s="47" customFormat="1" ht="15" x14ac:dyDescent="0.25">
      <c r="A778" s="288" t="s">
        <v>345</v>
      </c>
      <c r="B778" s="313">
        <v>107</v>
      </c>
      <c r="C778" s="313">
        <v>1</v>
      </c>
      <c r="D778" s="313">
        <v>0</v>
      </c>
      <c r="E778" s="313">
        <v>15264</v>
      </c>
      <c r="F778" s="353">
        <v>3092844</v>
      </c>
    </row>
    <row r="779" spans="1:6" s="47" customFormat="1" ht="15" x14ac:dyDescent="0.25">
      <c r="A779" s="290" t="s">
        <v>346</v>
      </c>
      <c r="B779" s="314"/>
      <c r="C779" s="314"/>
      <c r="D779" s="314"/>
      <c r="E779" s="314"/>
      <c r="F779" s="355"/>
    </row>
    <row r="780" spans="1:6" s="47" customFormat="1" ht="15" x14ac:dyDescent="0.25">
      <c r="A780" s="288" t="s">
        <v>347</v>
      </c>
      <c r="B780" s="313">
        <v>107</v>
      </c>
      <c r="C780" s="313">
        <v>0</v>
      </c>
      <c r="D780" s="313">
        <v>0</v>
      </c>
      <c r="E780" s="313">
        <v>15210</v>
      </c>
      <c r="F780" s="353">
        <v>3091836</v>
      </c>
    </row>
    <row r="781" spans="1:6" s="47" customFormat="1" ht="15" x14ac:dyDescent="0.25">
      <c r="A781" s="290" t="s">
        <v>348</v>
      </c>
      <c r="B781" s="314"/>
      <c r="C781" s="314"/>
      <c r="D781" s="314"/>
      <c r="E781" s="314"/>
      <c r="F781" s="355"/>
    </row>
    <row r="782" spans="1:6" s="47" customFormat="1" ht="15" x14ac:dyDescent="0.25">
      <c r="A782" s="288" t="s">
        <v>349</v>
      </c>
      <c r="B782" s="313">
        <v>696</v>
      </c>
      <c r="C782" s="313">
        <v>30</v>
      </c>
      <c r="D782" s="313">
        <v>0</v>
      </c>
      <c r="E782" s="313">
        <v>94171</v>
      </c>
      <c r="F782" s="353">
        <v>19132452</v>
      </c>
    </row>
    <row r="783" spans="1:6" s="47" customFormat="1" ht="15" x14ac:dyDescent="0.25">
      <c r="A783" s="289" t="s">
        <v>350</v>
      </c>
      <c r="B783" s="315"/>
      <c r="C783" s="315"/>
      <c r="D783" s="315"/>
      <c r="E783" s="315"/>
      <c r="F783" s="354"/>
    </row>
    <row r="784" spans="1:6" s="47" customFormat="1" ht="15" x14ac:dyDescent="0.25">
      <c r="A784" s="289" t="s">
        <v>351</v>
      </c>
      <c r="B784" s="315"/>
      <c r="C784" s="315"/>
      <c r="D784" s="315"/>
      <c r="E784" s="315"/>
      <c r="F784" s="354"/>
    </row>
    <row r="785" spans="1:6" s="47" customFormat="1" ht="15" x14ac:dyDescent="0.25">
      <c r="A785" s="289" t="s">
        <v>352</v>
      </c>
      <c r="B785" s="315"/>
      <c r="C785" s="315"/>
      <c r="D785" s="315"/>
      <c r="E785" s="315"/>
      <c r="F785" s="354"/>
    </row>
    <row r="786" spans="1:6" s="47" customFormat="1" ht="15" x14ac:dyDescent="0.25">
      <c r="A786" s="289" t="s">
        <v>353</v>
      </c>
      <c r="B786" s="315"/>
      <c r="C786" s="315"/>
      <c r="D786" s="315"/>
      <c r="E786" s="315"/>
      <c r="F786" s="354"/>
    </row>
    <row r="787" spans="1:6" s="47" customFormat="1" ht="15" x14ac:dyDescent="0.25">
      <c r="A787" s="289" t="s">
        <v>354</v>
      </c>
      <c r="B787" s="315"/>
      <c r="C787" s="315"/>
      <c r="D787" s="315"/>
      <c r="E787" s="315"/>
      <c r="F787" s="354"/>
    </row>
    <row r="788" spans="1:6" s="47" customFormat="1" ht="15" x14ac:dyDescent="0.25">
      <c r="A788" s="289" t="s">
        <v>355</v>
      </c>
      <c r="B788" s="315"/>
      <c r="C788" s="315"/>
      <c r="D788" s="315"/>
      <c r="E788" s="315"/>
      <c r="F788" s="354"/>
    </row>
    <row r="789" spans="1:6" s="47" customFormat="1" ht="15" x14ac:dyDescent="0.25">
      <c r="A789" s="289" t="s">
        <v>356</v>
      </c>
      <c r="B789" s="315"/>
      <c r="C789" s="315"/>
      <c r="D789" s="315"/>
      <c r="E789" s="315"/>
      <c r="F789" s="354"/>
    </row>
    <row r="790" spans="1:6" s="47" customFormat="1" ht="15" x14ac:dyDescent="0.25">
      <c r="A790" s="289" t="s">
        <v>357</v>
      </c>
      <c r="B790" s="315"/>
      <c r="C790" s="315"/>
      <c r="D790" s="315"/>
      <c r="E790" s="315"/>
      <c r="F790" s="354"/>
    </row>
    <row r="791" spans="1:6" s="47" customFormat="1" ht="15" x14ac:dyDescent="0.25">
      <c r="A791" s="289" t="s">
        <v>358</v>
      </c>
      <c r="B791" s="315"/>
      <c r="C791" s="315"/>
      <c r="D791" s="315"/>
      <c r="E791" s="315"/>
      <c r="F791" s="354"/>
    </row>
    <row r="792" spans="1:6" s="47" customFormat="1" ht="15" x14ac:dyDescent="0.25">
      <c r="A792" s="289" t="s">
        <v>359</v>
      </c>
      <c r="B792" s="315"/>
      <c r="C792" s="315"/>
      <c r="D792" s="315"/>
      <c r="E792" s="315"/>
      <c r="F792" s="354"/>
    </row>
    <row r="793" spans="1:6" s="47" customFormat="1" ht="15" x14ac:dyDescent="0.25">
      <c r="A793" s="289" t="s">
        <v>360</v>
      </c>
      <c r="B793" s="315"/>
      <c r="C793" s="315"/>
      <c r="D793" s="315"/>
      <c r="E793" s="315"/>
      <c r="F793" s="354"/>
    </row>
    <row r="794" spans="1:6" s="47" customFormat="1" ht="15" x14ac:dyDescent="0.25">
      <c r="A794" s="289" t="s">
        <v>361</v>
      </c>
      <c r="B794" s="315"/>
      <c r="C794" s="315"/>
      <c r="D794" s="315"/>
      <c r="E794" s="315"/>
      <c r="F794" s="354"/>
    </row>
    <row r="795" spans="1:6" s="47" customFormat="1" ht="15" x14ac:dyDescent="0.25">
      <c r="A795" s="289" t="s">
        <v>362</v>
      </c>
      <c r="B795" s="315"/>
      <c r="C795" s="315"/>
      <c r="D795" s="315"/>
      <c r="E795" s="315"/>
      <c r="F795" s="354"/>
    </row>
    <row r="796" spans="1:6" s="47" customFormat="1" ht="15" x14ac:dyDescent="0.25">
      <c r="A796" s="289" t="s">
        <v>363</v>
      </c>
      <c r="B796" s="315"/>
      <c r="C796" s="315"/>
      <c r="D796" s="315"/>
      <c r="E796" s="315"/>
      <c r="F796" s="354"/>
    </row>
    <row r="797" spans="1:6" s="47" customFormat="1" ht="15" x14ac:dyDescent="0.25">
      <c r="A797" s="289" t="s">
        <v>364</v>
      </c>
      <c r="B797" s="315"/>
      <c r="C797" s="315"/>
      <c r="D797" s="315"/>
      <c r="E797" s="315"/>
      <c r="F797" s="354"/>
    </row>
    <row r="798" spans="1:6" s="47" customFormat="1" ht="15" x14ac:dyDescent="0.25">
      <c r="A798" s="289" t="s">
        <v>365</v>
      </c>
      <c r="B798" s="315"/>
      <c r="C798" s="315"/>
      <c r="D798" s="315"/>
      <c r="E798" s="315"/>
      <c r="F798" s="354"/>
    </row>
    <row r="799" spans="1:6" s="47" customFormat="1" ht="15" x14ac:dyDescent="0.25">
      <c r="A799" s="289" t="s">
        <v>366</v>
      </c>
      <c r="B799" s="315"/>
      <c r="C799" s="315"/>
      <c r="D799" s="315"/>
      <c r="E799" s="315"/>
      <c r="F799" s="354"/>
    </row>
    <row r="800" spans="1:6" s="47" customFormat="1" ht="15" x14ac:dyDescent="0.25">
      <c r="A800" s="289" t="s">
        <v>367</v>
      </c>
      <c r="B800" s="315"/>
      <c r="C800" s="315"/>
      <c r="D800" s="315"/>
      <c r="E800" s="315"/>
      <c r="F800" s="354"/>
    </row>
    <row r="801" spans="1:6" s="47" customFormat="1" ht="15" x14ac:dyDescent="0.25">
      <c r="A801" s="289" t="s">
        <v>368</v>
      </c>
      <c r="B801" s="315"/>
      <c r="C801" s="315"/>
      <c r="D801" s="315"/>
      <c r="E801" s="315"/>
      <c r="F801" s="354"/>
    </row>
    <row r="802" spans="1:6" s="47" customFormat="1" ht="15" x14ac:dyDescent="0.25">
      <c r="A802" s="290" t="s">
        <v>369</v>
      </c>
      <c r="B802" s="314"/>
      <c r="C802" s="314"/>
      <c r="D802" s="314"/>
      <c r="E802" s="314"/>
      <c r="F802" s="355"/>
    </row>
    <row r="803" spans="1:6" s="47" customFormat="1" ht="15" x14ac:dyDescent="0.25">
      <c r="A803" s="288" t="s">
        <v>370</v>
      </c>
      <c r="B803" s="313">
        <v>63</v>
      </c>
      <c r="C803" s="313">
        <v>31</v>
      </c>
      <c r="D803" s="313">
        <v>0</v>
      </c>
      <c r="E803" s="313">
        <v>8233</v>
      </c>
      <c r="F803" s="353">
        <v>1599144</v>
      </c>
    </row>
    <row r="804" spans="1:6" s="47" customFormat="1" ht="15" x14ac:dyDescent="0.25">
      <c r="A804" s="290" t="s">
        <v>371</v>
      </c>
      <c r="B804" s="314"/>
      <c r="C804" s="314"/>
      <c r="D804" s="314"/>
      <c r="E804" s="314"/>
      <c r="F804" s="355"/>
    </row>
    <row r="805" spans="1:6" s="47" customFormat="1" ht="15" x14ac:dyDescent="0.25">
      <c r="A805" s="288" t="s">
        <v>372</v>
      </c>
      <c r="B805" s="313">
        <v>67</v>
      </c>
      <c r="C805" s="313">
        <v>0</v>
      </c>
      <c r="D805" s="313">
        <v>0</v>
      </c>
      <c r="E805" s="313">
        <v>8042</v>
      </c>
      <c r="F805" s="353">
        <v>1621812</v>
      </c>
    </row>
    <row r="806" spans="1:6" s="47" customFormat="1" ht="15" x14ac:dyDescent="0.25">
      <c r="A806" s="290" t="s">
        <v>373</v>
      </c>
      <c r="B806" s="314"/>
      <c r="C806" s="314"/>
      <c r="D806" s="314"/>
      <c r="E806" s="314"/>
      <c r="F806" s="355"/>
    </row>
    <row r="807" spans="1:6" s="47" customFormat="1" ht="15" x14ac:dyDescent="0.25">
      <c r="A807" s="288" t="s">
        <v>374</v>
      </c>
      <c r="B807" s="313">
        <v>70</v>
      </c>
      <c r="C807" s="313">
        <v>0</v>
      </c>
      <c r="D807" s="313">
        <v>0</v>
      </c>
      <c r="E807" s="313">
        <v>8173</v>
      </c>
      <c r="F807" s="353">
        <v>1644876</v>
      </c>
    </row>
    <row r="808" spans="1:6" s="47" customFormat="1" ht="15" x14ac:dyDescent="0.25">
      <c r="A808" s="290" t="s">
        <v>375</v>
      </c>
      <c r="B808" s="314"/>
      <c r="C808" s="314"/>
      <c r="D808" s="314"/>
      <c r="E808" s="314"/>
      <c r="F808" s="355"/>
    </row>
    <row r="809" spans="1:6" s="47" customFormat="1" ht="15" x14ac:dyDescent="0.25">
      <c r="A809" s="288" t="s">
        <v>376</v>
      </c>
      <c r="B809" s="313">
        <v>64</v>
      </c>
      <c r="C809" s="313">
        <v>0</v>
      </c>
      <c r="D809" s="313">
        <v>0</v>
      </c>
      <c r="E809" s="313">
        <v>7952</v>
      </c>
      <c r="F809" s="353">
        <v>1613184</v>
      </c>
    </row>
    <row r="810" spans="1:6" s="47" customFormat="1" ht="15" x14ac:dyDescent="0.25">
      <c r="A810" s="290" t="s">
        <v>377</v>
      </c>
      <c r="B810" s="314"/>
      <c r="C810" s="314"/>
      <c r="D810" s="314"/>
      <c r="E810" s="314"/>
      <c r="F810" s="355"/>
    </row>
    <row r="811" spans="1:6" s="47" customFormat="1" ht="15" x14ac:dyDescent="0.25">
      <c r="A811" s="288" t="s">
        <v>378</v>
      </c>
      <c r="B811" s="313">
        <v>69</v>
      </c>
      <c r="C811" s="313">
        <v>0</v>
      </c>
      <c r="D811" s="313">
        <v>0</v>
      </c>
      <c r="E811" s="313">
        <v>8115</v>
      </c>
      <c r="F811" s="353">
        <v>1634616</v>
      </c>
    </row>
    <row r="812" spans="1:6" s="47" customFormat="1" ht="15" x14ac:dyDescent="0.25">
      <c r="A812" s="290" t="s">
        <v>379</v>
      </c>
      <c r="B812" s="314"/>
      <c r="C812" s="314"/>
      <c r="D812" s="314"/>
      <c r="E812" s="314"/>
      <c r="F812" s="355"/>
    </row>
    <row r="813" spans="1:6" s="47" customFormat="1" ht="15" x14ac:dyDescent="0.25">
      <c r="A813" s="288" t="s">
        <v>380</v>
      </c>
      <c r="B813" s="313">
        <v>60</v>
      </c>
      <c r="C813" s="313">
        <v>0</v>
      </c>
      <c r="D813" s="313">
        <v>0</v>
      </c>
      <c r="E813" s="313">
        <v>7760</v>
      </c>
      <c r="F813" s="353">
        <v>1578240</v>
      </c>
    </row>
    <row r="814" spans="1:6" s="47" customFormat="1" ht="15" x14ac:dyDescent="0.25">
      <c r="A814" s="290" t="s">
        <v>381</v>
      </c>
      <c r="B814" s="314"/>
      <c r="C814" s="314"/>
      <c r="D814" s="314"/>
      <c r="E814" s="314"/>
      <c r="F814" s="355"/>
    </row>
    <row r="815" spans="1:6" s="47" customFormat="1" ht="15" x14ac:dyDescent="0.25">
      <c r="A815" s="288" t="s">
        <v>382</v>
      </c>
      <c r="B815" s="313">
        <v>61</v>
      </c>
      <c r="C815" s="313">
        <v>0</v>
      </c>
      <c r="D815" s="313">
        <v>0</v>
      </c>
      <c r="E815" s="313">
        <v>7797</v>
      </c>
      <c r="F815" s="353">
        <v>1584384</v>
      </c>
    </row>
    <row r="816" spans="1:6" s="47" customFormat="1" ht="15" x14ac:dyDescent="0.25">
      <c r="A816" s="290" t="s">
        <v>383</v>
      </c>
      <c r="B816" s="314"/>
      <c r="C816" s="314"/>
      <c r="D816" s="314"/>
      <c r="E816" s="314"/>
      <c r="F816" s="355"/>
    </row>
    <row r="817" spans="1:6" s="47" customFormat="1" ht="15" x14ac:dyDescent="0.25">
      <c r="A817" s="288" t="s">
        <v>384</v>
      </c>
      <c r="B817" s="313">
        <v>60</v>
      </c>
      <c r="C817" s="313">
        <v>0</v>
      </c>
      <c r="D817" s="313">
        <v>0</v>
      </c>
      <c r="E817" s="313">
        <v>7760</v>
      </c>
      <c r="F817" s="353">
        <v>1575335</v>
      </c>
    </row>
    <row r="818" spans="1:6" s="47" customFormat="1" ht="15" x14ac:dyDescent="0.25">
      <c r="A818" s="290" t="s">
        <v>385</v>
      </c>
      <c r="B818" s="314"/>
      <c r="C818" s="314"/>
      <c r="D818" s="314"/>
      <c r="E818" s="314"/>
      <c r="F818" s="355"/>
    </row>
    <row r="819" spans="1:6" s="47" customFormat="1" ht="15" x14ac:dyDescent="0.25">
      <c r="A819" s="288" t="s">
        <v>386</v>
      </c>
      <c r="B819" s="313">
        <v>62</v>
      </c>
      <c r="C819" s="313">
        <v>0</v>
      </c>
      <c r="D819" s="313">
        <v>0</v>
      </c>
      <c r="E819" s="313">
        <v>7836</v>
      </c>
      <c r="F819" s="353">
        <v>1593696</v>
      </c>
    </row>
    <row r="820" spans="1:6" s="47" customFormat="1" ht="15" x14ac:dyDescent="0.25">
      <c r="A820" s="290" t="s">
        <v>387</v>
      </c>
      <c r="B820" s="314"/>
      <c r="C820" s="314"/>
      <c r="D820" s="314"/>
      <c r="E820" s="314"/>
      <c r="F820" s="355"/>
    </row>
    <row r="821" spans="1:6" s="47" customFormat="1" ht="15" x14ac:dyDescent="0.25">
      <c r="A821" s="291" t="s">
        <v>388</v>
      </c>
      <c r="B821" s="199">
        <v>1</v>
      </c>
      <c r="C821" s="199">
        <v>1</v>
      </c>
      <c r="D821" s="199">
        <v>0</v>
      </c>
      <c r="E821" s="199">
        <v>4200</v>
      </c>
      <c r="F821" s="308">
        <v>905940</v>
      </c>
    </row>
    <row r="822" spans="1:6" s="47" customFormat="1" ht="15" x14ac:dyDescent="0.25">
      <c r="A822" s="291" t="s">
        <v>389</v>
      </c>
      <c r="B822" s="199">
        <v>1</v>
      </c>
      <c r="C822" s="199">
        <v>1</v>
      </c>
      <c r="D822" s="199">
        <v>0</v>
      </c>
      <c r="E822" s="199">
        <v>3577</v>
      </c>
      <c r="F822" s="308">
        <v>943692</v>
      </c>
    </row>
    <row r="823" spans="1:6" s="47" customFormat="1" ht="15" x14ac:dyDescent="0.25">
      <c r="A823" s="291" t="s">
        <v>390</v>
      </c>
      <c r="B823" s="199">
        <v>1</v>
      </c>
      <c r="C823" s="199">
        <v>1</v>
      </c>
      <c r="D823" s="199">
        <v>0</v>
      </c>
      <c r="E823" s="199">
        <v>2160</v>
      </c>
      <c r="F823" s="308">
        <v>510624</v>
      </c>
    </row>
    <row r="824" spans="1:6" s="47" customFormat="1" ht="15" x14ac:dyDescent="0.25">
      <c r="A824" s="291" t="s">
        <v>944</v>
      </c>
      <c r="B824" s="199">
        <v>1</v>
      </c>
      <c r="C824" s="199">
        <v>1</v>
      </c>
      <c r="D824" s="199">
        <v>630</v>
      </c>
      <c r="E824" s="199">
        <v>15398</v>
      </c>
      <c r="F824" s="308">
        <v>3745500</v>
      </c>
    </row>
    <row r="825" spans="1:6" s="47" customFormat="1" ht="15" x14ac:dyDescent="0.25">
      <c r="A825" s="291" t="s">
        <v>391</v>
      </c>
      <c r="B825" s="199">
        <v>1</v>
      </c>
      <c r="C825" s="199">
        <v>1</v>
      </c>
      <c r="D825" s="199">
        <v>0</v>
      </c>
      <c r="E825" s="199">
        <v>13100</v>
      </c>
      <c r="F825" s="308">
        <v>2175768</v>
      </c>
    </row>
    <row r="826" spans="1:6" s="47" customFormat="1" ht="15" x14ac:dyDescent="0.25">
      <c r="A826" s="288" t="s">
        <v>392</v>
      </c>
      <c r="B826" s="313">
        <v>286</v>
      </c>
      <c r="C826" s="313">
        <v>286</v>
      </c>
      <c r="D826" s="313">
        <v>0</v>
      </c>
      <c r="E826" s="313">
        <v>26773</v>
      </c>
      <c r="F826" s="353">
        <v>5509972</v>
      </c>
    </row>
    <row r="827" spans="1:6" s="47" customFormat="1" ht="15" x14ac:dyDescent="0.25">
      <c r="A827" s="289" t="s">
        <v>393</v>
      </c>
      <c r="B827" s="315"/>
      <c r="C827" s="315"/>
      <c r="D827" s="315"/>
      <c r="E827" s="315"/>
      <c r="F827" s="354"/>
    </row>
    <row r="828" spans="1:6" s="47" customFormat="1" ht="15" x14ac:dyDescent="0.25">
      <c r="A828" s="289" t="s">
        <v>394</v>
      </c>
      <c r="B828" s="315"/>
      <c r="C828" s="315"/>
      <c r="D828" s="315"/>
      <c r="E828" s="315"/>
      <c r="F828" s="354"/>
    </row>
    <row r="829" spans="1:6" s="47" customFormat="1" ht="15" x14ac:dyDescent="0.25">
      <c r="A829" s="289" t="s">
        <v>395</v>
      </c>
      <c r="B829" s="315"/>
      <c r="C829" s="315"/>
      <c r="D829" s="315"/>
      <c r="E829" s="315"/>
      <c r="F829" s="354"/>
    </row>
    <row r="830" spans="1:6" s="47" customFormat="1" ht="15" x14ac:dyDescent="0.25">
      <c r="A830" s="289" t="s">
        <v>396</v>
      </c>
      <c r="B830" s="315"/>
      <c r="C830" s="315"/>
      <c r="D830" s="315"/>
      <c r="E830" s="315"/>
      <c r="F830" s="354"/>
    </row>
    <row r="831" spans="1:6" s="47" customFormat="1" ht="15" x14ac:dyDescent="0.25">
      <c r="A831" s="290" t="s">
        <v>642</v>
      </c>
      <c r="B831" s="314"/>
      <c r="C831" s="314"/>
      <c r="D831" s="314"/>
      <c r="E831" s="314"/>
      <c r="F831" s="355"/>
    </row>
    <row r="832" spans="1:6" s="47" customFormat="1" ht="15" x14ac:dyDescent="0.25">
      <c r="A832" s="288" t="s">
        <v>397</v>
      </c>
      <c r="B832" s="313">
        <v>69</v>
      </c>
      <c r="C832" s="313">
        <v>0</v>
      </c>
      <c r="D832" s="313">
        <v>0</v>
      </c>
      <c r="E832" s="313">
        <v>10736</v>
      </c>
      <c r="F832" s="353">
        <v>2136576</v>
      </c>
    </row>
    <row r="833" spans="1:6" s="47" customFormat="1" ht="15" x14ac:dyDescent="0.25">
      <c r="A833" s="290" t="s">
        <v>398</v>
      </c>
      <c r="B833" s="314"/>
      <c r="C833" s="314"/>
      <c r="D833" s="314"/>
      <c r="E833" s="314"/>
      <c r="F833" s="355"/>
    </row>
    <row r="834" spans="1:6" s="47" customFormat="1" ht="15" x14ac:dyDescent="0.25">
      <c r="A834" s="291" t="s">
        <v>399</v>
      </c>
      <c r="B834" s="199">
        <v>31</v>
      </c>
      <c r="C834" s="199">
        <v>0</v>
      </c>
      <c r="D834" s="199">
        <v>0</v>
      </c>
      <c r="E834" s="199">
        <v>3876</v>
      </c>
      <c r="F834" s="308">
        <v>784920</v>
      </c>
    </row>
    <row r="835" spans="1:6" s="47" customFormat="1" ht="15" x14ac:dyDescent="0.25">
      <c r="A835" s="291" t="s">
        <v>400</v>
      </c>
      <c r="B835" s="199">
        <v>31</v>
      </c>
      <c r="C835" s="199">
        <v>0</v>
      </c>
      <c r="D835" s="199">
        <v>0</v>
      </c>
      <c r="E835" s="199">
        <v>3817</v>
      </c>
      <c r="F835" s="308">
        <v>770340</v>
      </c>
    </row>
    <row r="836" spans="1:6" s="47" customFormat="1" ht="15" x14ac:dyDescent="0.25">
      <c r="A836" s="291" t="s">
        <v>401</v>
      </c>
      <c r="B836" s="199">
        <v>30</v>
      </c>
      <c r="C836" s="199">
        <v>30</v>
      </c>
      <c r="D836" s="199">
        <v>0</v>
      </c>
      <c r="E836" s="199">
        <v>3780</v>
      </c>
      <c r="F836" s="308">
        <v>768960</v>
      </c>
    </row>
    <row r="837" spans="1:6" s="47" customFormat="1" ht="15" x14ac:dyDescent="0.25">
      <c r="A837" s="291" t="s">
        <v>402</v>
      </c>
      <c r="B837" s="199">
        <v>31</v>
      </c>
      <c r="C837" s="199">
        <v>31</v>
      </c>
      <c r="D837" s="199">
        <v>0</v>
      </c>
      <c r="E837" s="199">
        <v>3824</v>
      </c>
      <c r="F837" s="308">
        <v>776268</v>
      </c>
    </row>
    <row r="838" spans="1:6" s="47" customFormat="1" ht="15" x14ac:dyDescent="0.25">
      <c r="A838" s="291" t="s">
        <v>403</v>
      </c>
      <c r="B838" s="199">
        <v>31</v>
      </c>
      <c r="C838" s="199">
        <v>0</v>
      </c>
      <c r="D838" s="199">
        <v>0</v>
      </c>
      <c r="E838" s="199">
        <v>3827</v>
      </c>
      <c r="F838" s="308">
        <v>776772</v>
      </c>
    </row>
    <row r="839" spans="1:6" s="47" customFormat="1" ht="15" x14ac:dyDescent="0.25">
      <c r="A839" s="291" t="s">
        <v>404</v>
      </c>
      <c r="B839" s="199">
        <v>34</v>
      </c>
      <c r="C839" s="199">
        <v>0</v>
      </c>
      <c r="D839" s="199">
        <v>0</v>
      </c>
      <c r="E839" s="199">
        <v>4070</v>
      </c>
      <c r="F839" s="308">
        <v>810456</v>
      </c>
    </row>
    <row r="840" spans="1:6" s="47" customFormat="1" ht="15" x14ac:dyDescent="0.25">
      <c r="A840" s="291" t="s">
        <v>405</v>
      </c>
      <c r="B840" s="199">
        <v>61</v>
      </c>
      <c r="C840" s="199">
        <v>60</v>
      </c>
      <c r="D840" s="199">
        <v>0</v>
      </c>
      <c r="E840" s="199">
        <v>8796</v>
      </c>
      <c r="F840" s="308">
        <v>1778421</v>
      </c>
    </row>
    <row r="841" spans="1:6" s="47" customFormat="1" ht="15" x14ac:dyDescent="0.25">
      <c r="A841" s="291" t="s">
        <v>406</v>
      </c>
      <c r="B841" s="199">
        <v>61</v>
      </c>
      <c r="C841" s="199">
        <v>0</v>
      </c>
      <c r="D841" s="199">
        <v>0</v>
      </c>
      <c r="E841" s="199">
        <v>8808</v>
      </c>
      <c r="F841" s="308">
        <v>1783548</v>
      </c>
    </row>
    <row r="842" spans="1:6" s="47" customFormat="1" ht="15" x14ac:dyDescent="0.25">
      <c r="A842" s="291" t="s">
        <v>407</v>
      </c>
      <c r="B842" s="199">
        <v>61</v>
      </c>
      <c r="C842" s="199">
        <v>0</v>
      </c>
      <c r="D842" s="199">
        <v>0</v>
      </c>
      <c r="E842" s="199">
        <v>8871</v>
      </c>
      <c r="F842" s="308">
        <v>1781760</v>
      </c>
    </row>
    <row r="843" spans="1:6" s="47" customFormat="1" ht="15" x14ac:dyDescent="0.25">
      <c r="A843" s="291" t="s">
        <v>408</v>
      </c>
      <c r="B843" s="199">
        <v>60</v>
      </c>
      <c r="C843" s="199">
        <v>0</v>
      </c>
      <c r="D843" s="199">
        <v>0</v>
      </c>
      <c r="E843" s="199">
        <v>8760</v>
      </c>
      <c r="F843" s="308">
        <v>1781760</v>
      </c>
    </row>
    <row r="844" spans="1:6" s="47" customFormat="1" ht="15" x14ac:dyDescent="0.25">
      <c r="A844" s="291" t="s">
        <v>409</v>
      </c>
      <c r="B844" s="199">
        <v>30</v>
      </c>
      <c r="C844" s="199">
        <v>0</v>
      </c>
      <c r="D844" s="199">
        <v>0</v>
      </c>
      <c r="E844" s="199">
        <v>3780</v>
      </c>
      <c r="F844" s="308">
        <v>768960</v>
      </c>
    </row>
    <row r="845" spans="1:6" s="47" customFormat="1" ht="15" x14ac:dyDescent="0.25">
      <c r="A845" s="291" t="s">
        <v>410</v>
      </c>
      <c r="B845" s="199">
        <v>30</v>
      </c>
      <c r="C845" s="199">
        <v>0</v>
      </c>
      <c r="D845" s="199">
        <v>0</v>
      </c>
      <c r="E845" s="199">
        <v>3780</v>
      </c>
      <c r="F845" s="308">
        <v>768960</v>
      </c>
    </row>
    <row r="846" spans="1:6" s="47" customFormat="1" ht="15" x14ac:dyDescent="0.25">
      <c r="A846" s="291" t="s">
        <v>411</v>
      </c>
      <c r="B846" s="199">
        <v>30</v>
      </c>
      <c r="C846" s="199">
        <v>0</v>
      </c>
      <c r="D846" s="199">
        <v>0</v>
      </c>
      <c r="E846" s="199">
        <v>3780</v>
      </c>
      <c r="F846" s="308">
        <v>768960</v>
      </c>
    </row>
    <row r="847" spans="1:6" s="47" customFormat="1" ht="15" x14ac:dyDescent="0.25">
      <c r="A847" s="291" t="s">
        <v>412</v>
      </c>
      <c r="B847" s="199">
        <v>30</v>
      </c>
      <c r="C847" s="199">
        <v>30</v>
      </c>
      <c r="D847" s="199">
        <v>0</v>
      </c>
      <c r="E847" s="199">
        <v>4516</v>
      </c>
      <c r="F847" s="308">
        <v>918612</v>
      </c>
    </row>
    <row r="848" spans="1:6" s="47" customFormat="1" ht="15" x14ac:dyDescent="0.25">
      <c r="A848" s="291" t="s">
        <v>413</v>
      </c>
      <c r="B848" s="199">
        <v>31</v>
      </c>
      <c r="C848" s="199">
        <v>31</v>
      </c>
      <c r="D848" s="199">
        <v>0</v>
      </c>
      <c r="E848" s="199">
        <v>4551</v>
      </c>
      <c r="F848" s="308">
        <v>920716</v>
      </c>
    </row>
    <row r="849" spans="1:6" s="47" customFormat="1" ht="15" x14ac:dyDescent="0.25">
      <c r="A849" s="291" t="s">
        <v>414</v>
      </c>
      <c r="B849" s="199">
        <v>30</v>
      </c>
      <c r="C849" s="199">
        <v>30</v>
      </c>
      <c r="D849" s="199">
        <v>0</v>
      </c>
      <c r="E849" s="199">
        <v>4520</v>
      </c>
      <c r="F849" s="308">
        <v>919440</v>
      </c>
    </row>
    <row r="850" spans="1:6" s="47" customFormat="1" ht="15" x14ac:dyDescent="0.25">
      <c r="A850" s="291" t="s">
        <v>415</v>
      </c>
      <c r="B850" s="199">
        <v>1</v>
      </c>
      <c r="C850" s="199">
        <v>1</v>
      </c>
      <c r="D850" s="199">
        <v>0</v>
      </c>
      <c r="E850" s="199">
        <v>2169</v>
      </c>
      <c r="F850" s="308">
        <v>467856</v>
      </c>
    </row>
    <row r="851" spans="1:6" s="47" customFormat="1" ht="15" x14ac:dyDescent="0.25">
      <c r="A851" s="291" t="s">
        <v>416</v>
      </c>
      <c r="B851" s="199">
        <v>1</v>
      </c>
      <c r="C851" s="199">
        <v>1</v>
      </c>
      <c r="D851" s="199">
        <v>0</v>
      </c>
      <c r="E851" s="199">
        <v>20689</v>
      </c>
      <c r="F851" s="308">
        <v>5458176</v>
      </c>
    </row>
    <row r="852" spans="1:6" s="47" customFormat="1" ht="15" x14ac:dyDescent="0.25">
      <c r="A852" s="291" t="s">
        <v>417</v>
      </c>
      <c r="B852" s="199">
        <v>1</v>
      </c>
      <c r="C852" s="199">
        <v>1</v>
      </c>
      <c r="D852" s="199">
        <v>0</v>
      </c>
      <c r="E852" s="199">
        <v>2550</v>
      </c>
      <c r="F852" s="308">
        <v>672744</v>
      </c>
    </row>
    <row r="853" spans="1:6" s="47" customFormat="1" ht="15" x14ac:dyDescent="0.25">
      <c r="A853" s="291" t="s">
        <v>418</v>
      </c>
      <c r="B853" s="199">
        <v>1</v>
      </c>
      <c r="C853" s="199">
        <v>1</v>
      </c>
      <c r="D853" s="199">
        <v>0</v>
      </c>
      <c r="E853" s="199">
        <v>3254</v>
      </c>
      <c r="F853" s="308">
        <v>701892</v>
      </c>
    </row>
    <row r="854" spans="1:6" s="47" customFormat="1" ht="15" x14ac:dyDescent="0.25">
      <c r="A854" s="291" t="s">
        <v>419</v>
      </c>
      <c r="B854" s="199">
        <v>1</v>
      </c>
      <c r="C854" s="199">
        <v>1</v>
      </c>
      <c r="D854" s="199">
        <v>0</v>
      </c>
      <c r="E854" s="199">
        <v>19060</v>
      </c>
      <c r="F854" s="308">
        <v>5028420</v>
      </c>
    </row>
    <row r="855" spans="1:6" s="47" customFormat="1" ht="15" x14ac:dyDescent="0.25">
      <c r="A855" s="291" t="s">
        <v>420</v>
      </c>
      <c r="B855" s="199">
        <v>1</v>
      </c>
      <c r="C855" s="199">
        <v>1</v>
      </c>
      <c r="D855" s="199">
        <v>0</v>
      </c>
      <c r="E855" s="199">
        <v>22653</v>
      </c>
      <c r="F855" s="308">
        <v>5376324</v>
      </c>
    </row>
    <row r="856" spans="1:6" s="47" customFormat="1" ht="15" x14ac:dyDescent="0.25">
      <c r="A856" s="291" t="s">
        <v>421</v>
      </c>
      <c r="B856" s="199">
        <v>1</v>
      </c>
      <c r="C856" s="199">
        <v>1</v>
      </c>
      <c r="D856" s="199">
        <v>0</v>
      </c>
      <c r="E856" s="199">
        <v>5338</v>
      </c>
      <c r="F856" s="308">
        <v>1151412</v>
      </c>
    </row>
    <row r="857" spans="1:6" s="47" customFormat="1" ht="15" x14ac:dyDescent="0.25">
      <c r="A857" s="291" t="s">
        <v>422</v>
      </c>
      <c r="B857" s="199">
        <v>2</v>
      </c>
      <c r="C857" s="199">
        <v>0</v>
      </c>
      <c r="D857" s="199">
        <v>0</v>
      </c>
      <c r="E857" s="199">
        <v>3095</v>
      </c>
      <c r="F857" s="308">
        <v>667596</v>
      </c>
    </row>
    <row r="858" spans="1:6" s="47" customFormat="1" ht="15" x14ac:dyDescent="0.25">
      <c r="A858" s="291" t="s">
        <v>423</v>
      </c>
      <c r="B858" s="199">
        <v>1</v>
      </c>
      <c r="C858" s="199">
        <v>1</v>
      </c>
      <c r="D858" s="199">
        <v>0</v>
      </c>
      <c r="E858" s="199">
        <v>14620</v>
      </c>
      <c r="F858" s="308">
        <v>3857052</v>
      </c>
    </row>
    <row r="859" spans="1:6" s="47" customFormat="1" ht="15" x14ac:dyDescent="0.25">
      <c r="A859" s="291" t="s">
        <v>424</v>
      </c>
      <c r="B859" s="199">
        <v>103</v>
      </c>
      <c r="C859" s="199">
        <v>103</v>
      </c>
      <c r="D859" s="199">
        <v>0</v>
      </c>
      <c r="E859" s="199">
        <v>9377</v>
      </c>
      <c r="F859" s="308">
        <v>1888224</v>
      </c>
    </row>
    <row r="860" spans="1:6" s="47" customFormat="1" ht="15" x14ac:dyDescent="0.25">
      <c r="A860" s="288" t="s">
        <v>945</v>
      </c>
      <c r="B860" s="199">
        <v>1</v>
      </c>
      <c r="C860" s="199">
        <v>1</v>
      </c>
      <c r="D860" s="199">
        <v>480</v>
      </c>
      <c r="E860" s="199">
        <v>8581</v>
      </c>
      <c r="F860" s="308">
        <v>2247300</v>
      </c>
    </row>
    <row r="861" spans="1:6" s="47" customFormat="1" ht="15" x14ac:dyDescent="0.25">
      <c r="A861" s="288" t="s">
        <v>425</v>
      </c>
      <c r="B861" s="313">
        <v>453</v>
      </c>
      <c r="C861" s="313">
        <v>195</v>
      </c>
      <c r="D861" s="313">
        <v>0</v>
      </c>
      <c r="E861" s="313">
        <v>62054.7</v>
      </c>
      <c r="F861" s="353">
        <v>11584691</v>
      </c>
    </row>
    <row r="862" spans="1:6" s="47" customFormat="1" ht="15" x14ac:dyDescent="0.25">
      <c r="A862" s="289" t="s">
        <v>426</v>
      </c>
      <c r="B862" s="315"/>
      <c r="C862" s="315"/>
      <c r="D862" s="315"/>
      <c r="E862" s="315"/>
      <c r="F862" s="354"/>
    </row>
    <row r="863" spans="1:6" s="47" customFormat="1" ht="15" x14ac:dyDescent="0.25">
      <c r="A863" s="289" t="s">
        <v>427</v>
      </c>
      <c r="B863" s="315"/>
      <c r="C863" s="315"/>
      <c r="D863" s="315"/>
      <c r="E863" s="315"/>
      <c r="F863" s="354"/>
    </row>
    <row r="864" spans="1:6" s="47" customFormat="1" ht="15" x14ac:dyDescent="0.25">
      <c r="A864" s="289" t="s">
        <v>428</v>
      </c>
      <c r="B864" s="315"/>
      <c r="C864" s="315"/>
      <c r="D864" s="315"/>
      <c r="E864" s="315"/>
      <c r="F864" s="354"/>
    </row>
    <row r="865" spans="1:6" s="47" customFormat="1" ht="15" x14ac:dyDescent="0.25">
      <c r="A865" s="289" t="s">
        <v>429</v>
      </c>
      <c r="B865" s="315"/>
      <c r="C865" s="315"/>
      <c r="D865" s="315"/>
      <c r="E865" s="315"/>
      <c r="F865" s="354"/>
    </row>
    <row r="866" spans="1:6" s="47" customFormat="1" ht="15" x14ac:dyDescent="0.25">
      <c r="A866" s="289" t="s">
        <v>430</v>
      </c>
      <c r="B866" s="315"/>
      <c r="C866" s="315"/>
      <c r="D866" s="315"/>
      <c r="E866" s="315"/>
      <c r="F866" s="354"/>
    </row>
    <row r="867" spans="1:6" s="47" customFormat="1" ht="15" x14ac:dyDescent="0.25">
      <c r="A867" s="289" t="s">
        <v>431</v>
      </c>
      <c r="B867" s="315"/>
      <c r="C867" s="315"/>
      <c r="D867" s="315"/>
      <c r="E867" s="315"/>
      <c r="F867" s="354"/>
    </row>
    <row r="868" spans="1:6" s="47" customFormat="1" ht="15" x14ac:dyDescent="0.25">
      <c r="A868" s="289" t="s">
        <v>432</v>
      </c>
      <c r="B868" s="315"/>
      <c r="C868" s="315"/>
      <c r="D868" s="315"/>
      <c r="E868" s="315"/>
      <c r="F868" s="354"/>
    </row>
    <row r="869" spans="1:6" s="47" customFormat="1" ht="15" x14ac:dyDescent="0.25">
      <c r="A869" s="289" t="s">
        <v>433</v>
      </c>
      <c r="B869" s="315"/>
      <c r="C869" s="315"/>
      <c r="D869" s="315"/>
      <c r="E869" s="315"/>
      <c r="F869" s="354"/>
    </row>
    <row r="870" spans="1:6" s="47" customFormat="1" ht="15" x14ac:dyDescent="0.25">
      <c r="A870" s="289" t="s">
        <v>434</v>
      </c>
      <c r="B870" s="315"/>
      <c r="C870" s="315"/>
      <c r="D870" s="315"/>
      <c r="E870" s="315"/>
      <c r="F870" s="354"/>
    </row>
    <row r="871" spans="1:6" s="47" customFormat="1" ht="15" x14ac:dyDescent="0.25">
      <c r="A871" s="289" t="s">
        <v>435</v>
      </c>
      <c r="B871" s="315"/>
      <c r="C871" s="315"/>
      <c r="D871" s="315"/>
      <c r="E871" s="315"/>
      <c r="F871" s="354"/>
    </row>
    <row r="872" spans="1:6" s="47" customFormat="1" ht="15" x14ac:dyDescent="0.25">
      <c r="A872" s="289" t="s">
        <v>946</v>
      </c>
      <c r="B872" s="315"/>
      <c r="C872" s="315"/>
      <c r="D872" s="315"/>
      <c r="E872" s="315"/>
      <c r="F872" s="354"/>
    </row>
    <row r="873" spans="1:6" s="47" customFormat="1" ht="15" x14ac:dyDescent="0.25">
      <c r="A873" s="289" t="s">
        <v>947</v>
      </c>
      <c r="B873" s="315"/>
      <c r="C873" s="315"/>
      <c r="D873" s="315"/>
      <c r="E873" s="315"/>
      <c r="F873" s="354"/>
    </row>
    <row r="874" spans="1:6" s="47" customFormat="1" ht="15" x14ac:dyDescent="0.25">
      <c r="A874" s="289" t="s">
        <v>436</v>
      </c>
      <c r="B874" s="315"/>
      <c r="C874" s="315"/>
      <c r="D874" s="315"/>
      <c r="E874" s="315"/>
      <c r="F874" s="354"/>
    </row>
    <row r="875" spans="1:6" s="47" customFormat="1" ht="15" x14ac:dyDescent="0.25">
      <c r="A875" s="289" t="s">
        <v>437</v>
      </c>
      <c r="B875" s="315"/>
      <c r="C875" s="315"/>
      <c r="D875" s="315"/>
      <c r="E875" s="315"/>
      <c r="F875" s="354"/>
    </row>
    <row r="876" spans="1:6" s="47" customFormat="1" ht="15" x14ac:dyDescent="0.25">
      <c r="A876" s="289" t="s">
        <v>438</v>
      </c>
      <c r="B876" s="315"/>
      <c r="C876" s="315"/>
      <c r="D876" s="315"/>
      <c r="E876" s="315"/>
      <c r="F876" s="354"/>
    </row>
    <row r="877" spans="1:6" s="47" customFormat="1" ht="15" x14ac:dyDescent="0.25">
      <c r="A877" s="289" t="s">
        <v>439</v>
      </c>
      <c r="B877" s="314"/>
      <c r="C877" s="314"/>
      <c r="D877" s="314"/>
      <c r="E877" s="314"/>
      <c r="F877" s="355"/>
    </row>
    <row r="878" spans="1:6" s="47" customFormat="1" ht="15" x14ac:dyDescent="0.25">
      <c r="A878" s="291" t="s">
        <v>440</v>
      </c>
      <c r="B878" s="199">
        <v>281</v>
      </c>
      <c r="C878" s="199">
        <v>281</v>
      </c>
      <c r="D878" s="199">
        <v>0</v>
      </c>
      <c r="E878" s="199">
        <v>23493</v>
      </c>
      <c r="F878" s="308">
        <v>4778796</v>
      </c>
    </row>
    <row r="879" spans="1:6" s="47" customFormat="1" ht="15" x14ac:dyDescent="0.25">
      <c r="A879" s="288" t="s">
        <v>441</v>
      </c>
      <c r="B879" s="313">
        <v>294</v>
      </c>
      <c r="C879" s="313">
        <v>291</v>
      </c>
      <c r="D879" s="313">
        <v>203.70999999999998</v>
      </c>
      <c r="E879" s="313">
        <v>76156</v>
      </c>
      <c r="F879" s="353">
        <v>14544312</v>
      </c>
    </row>
    <row r="880" spans="1:6" s="47" customFormat="1" ht="15" x14ac:dyDescent="0.25">
      <c r="A880" s="289" t="s">
        <v>442</v>
      </c>
      <c r="B880" s="315"/>
      <c r="C880" s="315"/>
      <c r="D880" s="315"/>
      <c r="E880" s="315"/>
      <c r="F880" s="354"/>
    </row>
    <row r="881" spans="1:6" s="47" customFormat="1" ht="15" x14ac:dyDescent="0.25">
      <c r="A881" s="289" t="s">
        <v>443</v>
      </c>
      <c r="B881" s="315"/>
      <c r="C881" s="315"/>
      <c r="D881" s="315"/>
      <c r="E881" s="315"/>
      <c r="F881" s="354"/>
    </row>
    <row r="882" spans="1:6" s="47" customFormat="1" ht="15" x14ac:dyDescent="0.25">
      <c r="A882" s="289" t="s">
        <v>444</v>
      </c>
      <c r="B882" s="315"/>
      <c r="C882" s="315"/>
      <c r="D882" s="315"/>
      <c r="E882" s="315"/>
      <c r="F882" s="354"/>
    </row>
    <row r="883" spans="1:6" s="47" customFormat="1" ht="15" x14ac:dyDescent="0.25">
      <c r="A883" s="289" t="s">
        <v>445</v>
      </c>
      <c r="B883" s="315"/>
      <c r="C883" s="315"/>
      <c r="D883" s="315"/>
      <c r="E883" s="315"/>
      <c r="F883" s="354"/>
    </row>
    <row r="884" spans="1:6" s="47" customFormat="1" ht="15" x14ac:dyDescent="0.25">
      <c r="A884" s="289" t="s">
        <v>446</v>
      </c>
      <c r="B884" s="315"/>
      <c r="C884" s="315"/>
      <c r="D884" s="315"/>
      <c r="E884" s="315"/>
      <c r="F884" s="354"/>
    </row>
    <row r="885" spans="1:6" s="47" customFormat="1" ht="15" x14ac:dyDescent="0.25">
      <c r="A885" s="289" t="s">
        <v>447</v>
      </c>
      <c r="B885" s="315"/>
      <c r="C885" s="315"/>
      <c r="D885" s="315"/>
      <c r="E885" s="315"/>
      <c r="F885" s="354"/>
    </row>
    <row r="886" spans="1:6" s="47" customFormat="1" ht="15" x14ac:dyDescent="0.25">
      <c r="A886" s="289" t="s">
        <v>448</v>
      </c>
      <c r="B886" s="315"/>
      <c r="C886" s="315"/>
      <c r="D886" s="315"/>
      <c r="E886" s="315"/>
      <c r="F886" s="354"/>
    </row>
    <row r="887" spans="1:6" s="47" customFormat="1" ht="15" x14ac:dyDescent="0.25">
      <c r="A887" s="289" t="s">
        <v>449</v>
      </c>
      <c r="B887" s="315"/>
      <c r="C887" s="315"/>
      <c r="D887" s="315"/>
      <c r="E887" s="315"/>
      <c r="F887" s="354"/>
    </row>
    <row r="888" spans="1:6" s="47" customFormat="1" ht="15" x14ac:dyDescent="0.25">
      <c r="A888" s="289" t="s">
        <v>948</v>
      </c>
      <c r="B888" s="315"/>
      <c r="C888" s="315"/>
      <c r="D888" s="315"/>
      <c r="E888" s="315"/>
      <c r="F888" s="354"/>
    </row>
    <row r="889" spans="1:6" s="47" customFormat="1" ht="15" x14ac:dyDescent="0.25">
      <c r="A889" s="289" t="s">
        <v>450</v>
      </c>
      <c r="B889" s="315"/>
      <c r="C889" s="315"/>
      <c r="D889" s="315"/>
      <c r="E889" s="315"/>
      <c r="F889" s="354"/>
    </row>
    <row r="890" spans="1:6" s="47" customFormat="1" ht="15" x14ac:dyDescent="0.25">
      <c r="A890" s="289" t="s">
        <v>451</v>
      </c>
      <c r="B890" s="315"/>
      <c r="C890" s="315"/>
      <c r="D890" s="315"/>
      <c r="E890" s="315"/>
      <c r="F890" s="354"/>
    </row>
    <row r="891" spans="1:6" s="47" customFormat="1" ht="15" x14ac:dyDescent="0.25">
      <c r="A891" s="289" t="s">
        <v>949</v>
      </c>
      <c r="B891" s="315"/>
      <c r="C891" s="315"/>
      <c r="D891" s="315"/>
      <c r="E891" s="315"/>
      <c r="F891" s="354"/>
    </row>
    <row r="892" spans="1:6" s="47" customFormat="1" ht="15" x14ac:dyDescent="0.25">
      <c r="A892" s="289" t="s">
        <v>452</v>
      </c>
      <c r="B892" s="315"/>
      <c r="C892" s="315"/>
      <c r="D892" s="315"/>
      <c r="E892" s="315"/>
      <c r="F892" s="354"/>
    </row>
    <row r="893" spans="1:6" s="47" customFormat="1" ht="15" x14ac:dyDescent="0.25">
      <c r="A893" s="289" t="s">
        <v>453</v>
      </c>
      <c r="B893" s="315"/>
      <c r="C893" s="315"/>
      <c r="D893" s="315"/>
      <c r="E893" s="315"/>
      <c r="F893" s="354"/>
    </row>
    <row r="894" spans="1:6" s="47" customFormat="1" ht="15" x14ac:dyDescent="0.25">
      <c r="A894" s="289" t="s">
        <v>454</v>
      </c>
      <c r="B894" s="314"/>
      <c r="C894" s="314"/>
      <c r="D894" s="314"/>
      <c r="E894" s="314"/>
      <c r="F894" s="355"/>
    </row>
    <row r="895" spans="1:6" s="47" customFormat="1" ht="15" x14ac:dyDescent="0.25">
      <c r="A895" s="288" t="s">
        <v>455</v>
      </c>
      <c r="B895" s="313">
        <v>406</v>
      </c>
      <c r="C895" s="313">
        <v>339</v>
      </c>
      <c r="D895" s="313">
        <v>0</v>
      </c>
      <c r="E895" s="313">
        <v>67517</v>
      </c>
      <c r="F895" s="353">
        <v>13420932</v>
      </c>
    </row>
    <row r="896" spans="1:6" s="47" customFormat="1" ht="15" x14ac:dyDescent="0.25">
      <c r="A896" s="289" t="s">
        <v>456</v>
      </c>
      <c r="B896" s="315"/>
      <c r="C896" s="315"/>
      <c r="D896" s="315"/>
      <c r="E896" s="315"/>
      <c r="F896" s="354"/>
    </row>
    <row r="897" spans="1:6" s="47" customFormat="1" ht="15" x14ac:dyDescent="0.25">
      <c r="A897" s="289" t="s">
        <v>457</v>
      </c>
      <c r="B897" s="315"/>
      <c r="C897" s="315"/>
      <c r="D897" s="315"/>
      <c r="E897" s="315"/>
      <c r="F897" s="354"/>
    </row>
    <row r="898" spans="1:6" s="47" customFormat="1" ht="15" x14ac:dyDescent="0.25">
      <c r="A898" s="289" t="s">
        <v>458</v>
      </c>
      <c r="B898" s="315"/>
      <c r="C898" s="315"/>
      <c r="D898" s="315"/>
      <c r="E898" s="315"/>
      <c r="F898" s="354"/>
    </row>
    <row r="899" spans="1:6" s="47" customFormat="1" ht="15" x14ac:dyDescent="0.25">
      <c r="A899" s="289" t="s">
        <v>459</v>
      </c>
      <c r="B899" s="315"/>
      <c r="C899" s="315"/>
      <c r="D899" s="315"/>
      <c r="E899" s="315"/>
      <c r="F899" s="354"/>
    </row>
    <row r="900" spans="1:6" s="47" customFormat="1" ht="15" x14ac:dyDescent="0.25">
      <c r="A900" s="289" t="s">
        <v>460</v>
      </c>
      <c r="B900" s="315"/>
      <c r="C900" s="315"/>
      <c r="D900" s="315"/>
      <c r="E900" s="315"/>
      <c r="F900" s="354"/>
    </row>
    <row r="901" spans="1:6" s="47" customFormat="1" ht="15" x14ac:dyDescent="0.25">
      <c r="A901" s="289" t="s">
        <v>461</v>
      </c>
      <c r="B901" s="315"/>
      <c r="C901" s="315"/>
      <c r="D901" s="315"/>
      <c r="E901" s="315"/>
      <c r="F901" s="354"/>
    </row>
    <row r="902" spans="1:6" s="47" customFormat="1" ht="15" x14ac:dyDescent="0.25">
      <c r="A902" s="290" t="s">
        <v>462</v>
      </c>
      <c r="B902" s="314"/>
      <c r="C902" s="314"/>
      <c r="D902" s="314"/>
      <c r="E902" s="314"/>
      <c r="F902" s="355"/>
    </row>
    <row r="903" spans="1:6" s="47" customFormat="1" ht="15" x14ac:dyDescent="0.25">
      <c r="A903" s="288" t="s">
        <v>463</v>
      </c>
      <c r="B903" s="313">
        <v>72</v>
      </c>
      <c r="C903" s="313">
        <v>72</v>
      </c>
      <c r="D903" s="313">
        <v>0</v>
      </c>
      <c r="E903" s="313">
        <v>11620</v>
      </c>
      <c r="F903" s="353">
        <v>2388312</v>
      </c>
    </row>
    <row r="904" spans="1:6" s="47" customFormat="1" ht="15" x14ac:dyDescent="0.25">
      <c r="A904" s="289" t="s">
        <v>464</v>
      </c>
      <c r="B904" s="315"/>
      <c r="C904" s="315"/>
      <c r="D904" s="315"/>
      <c r="E904" s="315"/>
      <c r="F904" s="354"/>
    </row>
    <row r="905" spans="1:6" s="47" customFormat="1" ht="15" x14ac:dyDescent="0.25">
      <c r="A905" s="289" t="s">
        <v>465</v>
      </c>
      <c r="B905" s="315"/>
      <c r="C905" s="315"/>
      <c r="D905" s="315"/>
      <c r="E905" s="315"/>
      <c r="F905" s="354"/>
    </row>
    <row r="906" spans="1:6" s="47" customFormat="1" ht="15" x14ac:dyDescent="0.25">
      <c r="A906" s="289" t="s">
        <v>466</v>
      </c>
      <c r="B906" s="315"/>
      <c r="C906" s="315"/>
      <c r="D906" s="315"/>
      <c r="E906" s="315"/>
      <c r="F906" s="354"/>
    </row>
    <row r="907" spans="1:6" s="47" customFormat="1" ht="15" x14ac:dyDescent="0.25">
      <c r="A907" s="289" t="s">
        <v>467</v>
      </c>
      <c r="B907" s="315"/>
      <c r="C907" s="315"/>
      <c r="D907" s="315"/>
      <c r="E907" s="315"/>
      <c r="F907" s="354"/>
    </row>
    <row r="908" spans="1:6" s="47" customFormat="1" ht="15" x14ac:dyDescent="0.25">
      <c r="A908" s="289" t="s">
        <v>468</v>
      </c>
      <c r="B908" s="315"/>
      <c r="C908" s="315"/>
      <c r="D908" s="315"/>
      <c r="E908" s="315"/>
      <c r="F908" s="354"/>
    </row>
    <row r="909" spans="1:6" s="47" customFormat="1" ht="15" x14ac:dyDescent="0.25">
      <c r="A909" s="289" t="s">
        <v>469</v>
      </c>
      <c r="B909" s="315"/>
      <c r="C909" s="315"/>
      <c r="D909" s="315"/>
      <c r="E909" s="315"/>
      <c r="F909" s="354"/>
    </row>
    <row r="910" spans="1:6" s="47" customFormat="1" ht="15" x14ac:dyDescent="0.25">
      <c r="A910" s="289" t="s">
        <v>470</v>
      </c>
      <c r="B910" s="315"/>
      <c r="C910" s="315"/>
      <c r="D910" s="315"/>
      <c r="E910" s="315"/>
      <c r="F910" s="354"/>
    </row>
    <row r="911" spans="1:6" s="47" customFormat="1" ht="15" x14ac:dyDescent="0.25">
      <c r="A911" s="290" t="s">
        <v>471</v>
      </c>
      <c r="B911" s="314"/>
      <c r="C911" s="314"/>
      <c r="D911" s="314"/>
      <c r="E911" s="314"/>
      <c r="F911" s="355"/>
    </row>
    <row r="912" spans="1:6" s="47" customFormat="1" ht="15" x14ac:dyDescent="0.25">
      <c r="A912" s="288" t="s">
        <v>472</v>
      </c>
      <c r="B912" s="313">
        <v>133</v>
      </c>
      <c r="C912" s="313">
        <v>5</v>
      </c>
      <c r="D912" s="313">
        <v>0</v>
      </c>
      <c r="E912" s="313">
        <v>19211</v>
      </c>
      <c r="F912" s="353">
        <v>3921492</v>
      </c>
    </row>
    <row r="913" spans="1:6" s="47" customFormat="1" ht="15" x14ac:dyDescent="0.25">
      <c r="A913" s="289" t="s">
        <v>473</v>
      </c>
      <c r="B913" s="315"/>
      <c r="C913" s="315"/>
      <c r="D913" s="315"/>
      <c r="E913" s="315"/>
      <c r="F913" s="354"/>
    </row>
    <row r="914" spans="1:6" s="47" customFormat="1" ht="15" x14ac:dyDescent="0.25">
      <c r="A914" s="290" t="s">
        <v>474</v>
      </c>
      <c r="B914" s="314"/>
      <c r="C914" s="314"/>
      <c r="D914" s="314"/>
      <c r="E914" s="314"/>
      <c r="F914" s="355"/>
    </row>
    <row r="915" spans="1:6" s="47" customFormat="1" ht="15" x14ac:dyDescent="0.25">
      <c r="A915" s="291" t="s">
        <v>475</v>
      </c>
      <c r="B915" s="199">
        <v>47</v>
      </c>
      <c r="C915" s="199">
        <v>45</v>
      </c>
      <c r="D915" s="199">
        <v>0</v>
      </c>
      <c r="E915" s="199">
        <v>6779</v>
      </c>
      <c r="F915" s="308">
        <v>1366692</v>
      </c>
    </row>
    <row r="916" spans="1:6" s="47" customFormat="1" ht="15" x14ac:dyDescent="0.25">
      <c r="A916" s="291" t="s">
        <v>476</v>
      </c>
      <c r="B916" s="199">
        <v>3</v>
      </c>
      <c r="C916" s="199">
        <v>3</v>
      </c>
      <c r="D916" s="199">
        <v>0</v>
      </c>
      <c r="E916" s="199">
        <v>648</v>
      </c>
      <c r="F916" s="308">
        <v>139776</v>
      </c>
    </row>
    <row r="917" spans="1:6" s="47" customFormat="1" ht="15" x14ac:dyDescent="0.25">
      <c r="A917" s="291" t="s">
        <v>477</v>
      </c>
      <c r="B917" s="199">
        <v>56</v>
      </c>
      <c r="C917" s="199">
        <v>54</v>
      </c>
      <c r="D917" s="199">
        <v>0</v>
      </c>
      <c r="E917" s="199">
        <v>7463</v>
      </c>
      <c r="F917" s="308">
        <v>1499676</v>
      </c>
    </row>
    <row r="918" spans="1:6" s="47" customFormat="1" ht="15" x14ac:dyDescent="0.25">
      <c r="A918" s="291" t="s">
        <v>478</v>
      </c>
      <c r="B918" s="199">
        <v>2</v>
      </c>
      <c r="C918" s="199">
        <v>2</v>
      </c>
      <c r="D918" s="199">
        <v>0</v>
      </c>
      <c r="E918" s="199">
        <v>872</v>
      </c>
      <c r="F918" s="308">
        <v>180896</v>
      </c>
    </row>
    <row r="919" spans="1:6" s="47" customFormat="1" ht="15" x14ac:dyDescent="0.25">
      <c r="A919" s="291" t="s">
        <v>479</v>
      </c>
      <c r="B919" s="199">
        <v>60</v>
      </c>
      <c r="C919" s="199">
        <v>58</v>
      </c>
      <c r="D919" s="199">
        <v>0</v>
      </c>
      <c r="E919" s="199">
        <v>8017</v>
      </c>
      <c r="F919" s="308">
        <v>1593288</v>
      </c>
    </row>
    <row r="920" spans="1:6" s="47" customFormat="1" ht="15" x14ac:dyDescent="0.25">
      <c r="A920" s="291" t="s">
        <v>480</v>
      </c>
      <c r="B920" s="199">
        <v>58</v>
      </c>
      <c r="C920" s="199">
        <v>55</v>
      </c>
      <c r="D920" s="199">
        <v>0</v>
      </c>
      <c r="E920" s="199">
        <v>8313</v>
      </c>
      <c r="F920" s="308">
        <v>1677324</v>
      </c>
    </row>
    <row r="921" spans="1:6" s="47" customFormat="1" ht="15" x14ac:dyDescent="0.25">
      <c r="A921" s="291" t="s">
        <v>481</v>
      </c>
      <c r="B921" s="199">
        <v>58</v>
      </c>
      <c r="C921" s="199">
        <v>57</v>
      </c>
      <c r="D921" s="199">
        <v>0</v>
      </c>
      <c r="E921" s="199">
        <v>8058</v>
      </c>
      <c r="F921" s="308">
        <v>1607988</v>
      </c>
    </row>
    <row r="922" spans="1:6" s="47" customFormat="1" ht="15" x14ac:dyDescent="0.25">
      <c r="A922" s="291" t="s">
        <v>482</v>
      </c>
      <c r="B922" s="199">
        <v>54</v>
      </c>
      <c r="C922" s="199">
        <v>54</v>
      </c>
      <c r="D922" s="199">
        <v>0</v>
      </c>
      <c r="E922" s="199">
        <v>7326</v>
      </c>
      <c r="F922" s="308">
        <v>1490184</v>
      </c>
    </row>
    <row r="923" spans="1:6" s="47" customFormat="1" ht="15" x14ac:dyDescent="0.25">
      <c r="A923" s="291" t="s">
        <v>483</v>
      </c>
      <c r="B923" s="199">
        <v>2</v>
      </c>
      <c r="C923" s="199">
        <v>0</v>
      </c>
      <c r="D923" s="199">
        <v>0</v>
      </c>
      <c r="E923" s="199">
        <v>801</v>
      </c>
      <c r="F923" s="308">
        <v>172776</v>
      </c>
    </row>
    <row r="924" spans="1:6" s="47" customFormat="1" ht="15" x14ac:dyDescent="0.25">
      <c r="A924" s="291" t="s">
        <v>484</v>
      </c>
      <c r="B924" s="199">
        <v>46</v>
      </c>
      <c r="C924" s="199">
        <v>45</v>
      </c>
      <c r="D924" s="199">
        <v>0</v>
      </c>
      <c r="E924" s="199">
        <v>6740</v>
      </c>
      <c r="F924" s="308">
        <v>1365240</v>
      </c>
    </row>
    <row r="925" spans="1:6" s="47" customFormat="1" ht="15" x14ac:dyDescent="0.25">
      <c r="A925" s="291" t="s">
        <v>485</v>
      </c>
      <c r="B925" s="199">
        <v>1</v>
      </c>
      <c r="C925" s="199">
        <v>1</v>
      </c>
      <c r="D925" s="199">
        <v>0</v>
      </c>
      <c r="E925" s="199">
        <v>600</v>
      </c>
      <c r="F925" s="308">
        <v>129420</v>
      </c>
    </row>
    <row r="926" spans="1:6" s="47" customFormat="1" ht="15" x14ac:dyDescent="0.25">
      <c r="A926" s="288" t="s">
        <v>486</v>
      </c>
      <c r="B926" s="313">
        <v>92</v>
      </c>
      <c r="C926" s="313">
        <v>90</v>
      </c>
      <c r="D926" s="313">
        <v>0</v>
      </c>
      <c r="E926" s="313">
        <v>12377</v>
      </c>
      <c r="F926" s="353">
        <v>2498208</v>
      </c>
    </row>
    <row r="927" spans="1:6" s="47" customFormat="1" ht="15" x14ac:dyDescent="0.25">
      <c r="A927" s="290" t="s">
        <v>487</v>
      </c>
      <c r="B927" s="314"/>
      <c r="C927" s="314"/>
      <c r="D927" s="314"/>
      <c r="E927" s="314"/>
      <c r="F927" s="355"/>
    </row>
    <row r="928" spans="1:6" s="47" customFormat="1" ht="15" x14ac:dyDescent="0.25">
      <c r="A928" s="288" t="s">
        <v>488</v>
      </c>
      <c r="B928" s="313">
        <v>92</v>
      </c>
      <c r="C928" s="313">
        <v>92</v>
      </c>
      <c r="D928" s="313">
        <v>0</v>
      </c>
      <c r="E928" s="313">
        <v>12152</v>
      </c>
      <c r="F928" s="353">
        <v>2471700</v>
      </c>
    </row>
    <row r="929" spans="1:6" s="47" customFormat="1" ht="15" x14ac:dyDescent="0.25">
      <c r="A929" s="289" t="s">
        <v>489</v>
      </c>
      <c r="B929" s="315"/>
      <c r="C929" s="315"/>
      <c r="D929" s="315"/>
      <c r="E929" s="315"/>
      <c r="F929" s="354"/>
    </row>
    <row r="930" spans="1:6" s="47" customFormat="1" ht="15" x14ac:dyDescent="0.25">
      <c r="A930" s="289" t="s">
        <v>490</v>
      </c>
      <c r="B930" s="315"/>
      <c r="C930" s="315"/>
      <c r="D930" s="315"/>
      <c r="E930" s="315"/>
      <c r="F930" s="354"/>
    </row>
    <row r="931" spans="1:6" s="47" customFormat="1" ht="15" x14ac:dyDescent="0.25">
      <c r="A931" s="290" t="s">
        <v>491</v>
      </c>
      <c r="B931" s="314"/>
      <c r="C931" s="314"/>
      <c r="D931" s="314"/>
      <c r="E931" s="314"/>
      <c r="F931" s="355"/>
    </row>
    <row r="932" spans="1:6" s="47" customFormat="1" ht="15" x14ac:dyDescent="0.25">
      <c r="A932" s="291" t="s">
        <v>492</v>
      </c>
      <c r="B932" s="199">
        <v>41</v>
      </c>
      <c r="C932" s="199">
        <v>0</v>
      </c>
      <c r="D932" s="199">
        <v>0</v>
      </c>
      <c r="E932" s="199">
        <v>5476</v>
      </c>
      <c r="F932" s="308">
        <v>910056</v>
      </c>
    </row>
    <row r="933" spans="1:6" s="47" customFormat="1" ht="15" x14ac:dyDescent="0.25">
      <c r="A933" s="291" t="s">
        <v>493</v>
      </c>
      <c r="B933" s="199">
        <v>41</v>
      </c>
      <c r="C933" s="199">
        <v>41</v>
      </c>
      <c r="D933" s="199">
        <v>0</v>
      </c>
      <c r="E933" s="199">
        <v>5556</v>
      </c>
      <c r="F933" s="308">
        <v>904896</v>
      </c>
    </row>
    <row r="934" spans="1:6" s="47" customFormat="1" ht="15" x14ac:dyDescent="0.25">
      <c r="A934" s="288" t="s">
        <v>494</v>
      </c>
      <c r="B934" s="313">
        <v>124</v>
      </c>
      <c r="C934" s="313">
        <v>123</v>
      </c>
      <c r="D934" s="313">
        <v>0</v>
      </c>
      <c r="E934" s="313">
        <v>24209</v>
      </c>
      <c r="F934" s="353">
        <v>4260960</v>
      </c>
    </row>
    <row r="935" spans="1:6" s="47" customFormat="1" ht="15" x14ac:dyDescent="0.25">
      <c r="A935" s="290" t="s">
        <v>950</v>
      </c>
      <c r="B935" s="314"/>
      <c r="C935" s="314"/>
      <c r="D935" s="314"/>
      <c r="E935" s="314"/>
      <c r="F935" s="355"/>
    </row>
    <row r="936" spans="1:6" s="47" customFormat="1" ht="15" x14ac:dyDescent="0.25">
      <c r="A936" s="291" t="s">
        <v>495</v>
      </c>
      <c r="B936" s="199">
        <v>18</v>
      </c>
      <c r="C936" s="199">
        <v>0</v>
      </c>
      <c r="D936" s="199">
        <v>0</v>
      </c>
      <c r="E936" s="199">
        <v>2276</v>
      </c>
      <c r="F936" s="308">
        <v>378276</v>
      </c>
    </row>
    <row r="937" spans="1:6" s="47" customFormat="1" ht="15" x14ac:dyDescent="0.25">
      <c r="A937" s="291" t="s">
        <v>496</v>
      </c>
      <c r="B937" s="199">
        <v>19</v>
      </c>
      <c r="C937" s="199">
        <v>0</v>
      </c>
      <c r="D937" s="199">
        <v>0</v>
      </c>
      <c r="E937" s="199">
        <v>2309</v>
      </c>
      <c r="F937" s="308">
        <v>379608</v>
      </c>
    </row>
    <row r="938" spans="1:6" s="47" customFormat="1" ht="15" x14ac:dyDescent="0.25">
      <c r="A938" s="288" t="s">
        <v>497</v>
      </c>
      <c r="B938" s="313">
        <v>7</v>
      </c>
      <c r="C938" s="313">
        <v>7</v>
      </c>
      <c r="D938" s="313">
        <v>0</v>
      </c>
      <c r="E938" s="313">
        <v>1710</v>
      </c>
      <c r="F938" s="353">
        <v>425676</v>
      </c>
    </row>
    <row r="939" spans="1:6" s="47" customFormat="1" ht="15" x14ac:dyDescent="0.25">
      <c r="A939" s="289" t="s">
        <v>498</v>
      </c>
      <c r="B939" s="315"/>
      <c r="C939" s="315"/>
      <c r="D939" s="315"/>
      <c r="E939" s="315"/>
      <c r="F939" s="354"/>
    </row>
    <row r="940" spans="1:6" s="47" customFormat="1" ht="15" x14ac:dyDescent="0.25">
      <c r="A940" s="289" t="s">
        <v>951</v>
      </c>
      <c r="B940" s="315"/>
      <c r="C940" s="315"/>
      <c r="D940" s="315"/>
      <c r="E940" s="315"/>
      <c r="F940" s="354"/>
    </row>
    <row r="941" spans="1:6" s="47" customFormat="1" ht="15" x14ac:dyDescent="0.25">
      <c r="A941" s="289" t="s">
        <v>952</v>
      </c>
      <c r="B941" s="315"/>
      <c r="C941" s="315"/>
      <c r="D941" s="315"/>
      <c r="E941" s="315"/>
      <c r="F941" s="354"/>
    </row>
    <row r="942" spans="1:6" s="47" customFormat="1" ht="15" x14ac:dyDescent="0.25">
      <c r="A942" s="289" t="s">
        <v>953</v>
      </c>
      <c r="B942" s="315"/>
      <c r="C942" s="315"/>
      <c r="D942" s="315"/>
      <c r="E942" s="315"/>
      <c r="F942" s="354"/>
    </row>
    <row r="943" spans="1:6" s="47" customFormat="1" ht="15" x14ac:dyDescent="0.25">
      <c r="A943" s="289" t="s">
        <v>954</v>
      </c>
      <c r="B943" s="314"/>
      <c r="C943" s="314"/>
      <c r="D943" s="314"/>
      <c r="E943" s="314"/>
      <c r="F943" s="355"/>
    </row>
    <row r="944" spans="1:6" s="47" customFormat="1" ht="15" x14ac:dyDescent="0.25">
      <c r="A944" s="291" t="s">
        <v>499</v>
      </c>
      <c r="B944" s="199">
        <v>38</v>
      </c>
      <c r="C944" s="199">
        <v>38</v>
      </c>
      <c r="D944" s="199">
        <v>0</v>
      </c>
      <c r="E944" s="199">
        <v>5223</v>
      </c>
      <c r="F944" s="308">
        <v>1062300</v>
      </c>
    </row>
    <row r="945" spans="1:6" s="47" customFormat="1" ht="15" x14ac:dyDescent="0.25">
      <c r="A945" s="288" t="s">
        <v>500</v>
      </c>
      <c r="B945" s="313">
        <v>128</v>
      </c>
      <c r="C945" s="313">
        <v>37</v>
      </c>
      <c r="D945" s="313">
        <v>0</v>
      </c>
      <c r="E945" s="313">
        <v>16362</v>
      </c>
      <c r="F945" s="353">
        <v>2706312</v>
      </c>
    </row>
    <row r="946" spans="1:6" s="47" customFormat="1" ht="15" x14ac:dyDescent="0.25">
      <c r="A946" s="289" t="s">
        <v>501</v>
      </c>
      <c r="B946" s="315"/>
      <c r="C946" s="315"/>
      <c r="D946" s="315"/>
      <c r="E946" s="315"/>
      <c r="F946" s="354"/>
    </row>
    <row r="947" spans="1:6" s="47" customFormat="1" ht="15" x14ac:dyDescent="0.25">
      <c r="A947" s="289" t="s">
        <v>502</v>
      </c>
      <c r="B947" s="315"/>
      <c r="C947" s="315"/>
      <c r="D947" s="315"/>
      <c r="E947" s="315"/>
      <c r="F947" s="354"/>
    </row>
    <row r="948" spans="1:6" s="47" customFormat="1" ht="15" x14ac:dyDescent="0.25">
      <c r="A948" s="289" t="s">
        <v>503</v>
      </c>
      <c r="B948" s="315"/>
      <c r="C948" s="315"/>
      <c r="D948" s="315"/>
      <c r="E948" s="315"/>
      <c r="F948" s="354"/>
    </row>
    <row r="949" spans="1:6" s="47" customFormat="1" ht="15" x14ac:dyDescent="0.25">
      <c r="A949" s="289" t="s">
        <v>504</v>
      </c>
      <c r="B949" s="315"/>
      <c r="C949" s="315"/>
      <c r="D949" s="315"/>
      <c r="E949" s="315"/>
      <c r="F949" s="354"/>
    </row>
    <row r="950" spans="1:6" s="47" customFormat="1" ht="15" x14ac:dyDescent="0.25">
      <c r="A950" s="289" t="s">
        <v>505</v>
      </c>
      <c r="B950" s="315"/>
      <c r="C950" s="315"/>
      <c r="D950" s="315"/>
      <c r="E950" s="315"/>
      <c r="F950" s="354"/>
    </row>
    <row r="951" spans="1:6" s="47" customFormat="1" ht="15" x14ac:dyDescent="0.25">
      <c r="A951" s="290" t="s">
        <v>506</v>
      </c>
      <c r="B951" s="314"/>
      <c r="C951" s="314"/>
      <c r="D951" s="314"/>
      <c r="E951" s="314"/>
      <c r="F951" s="355"/>
    </row>
    <row r="952" spans="1:6" s="47" customFormat="1" ht="15" x14ac:dyDescent="0.25">
      <c r="A952" s="291" t="s">
        <v>507</v>
      </c>
      <c r="B952" s="199">
        <v>38</v>
      </c>
      <c r="C952" s="199">
        <v>0</v>
      </c>
      <c r="D952" s="199">
        <v>0</v>
      </c>
      <c r="E952" s="199">
        <v>5225</v>
      </c>
      <c r="F952" s="308">
        <v>1055184</v>
      </c>
    </row>
    <row r="953" spans="1:6" s="47" customFormat="1" ht="15" x14ac:dyDescent="0.25">
      <c r="A953" s="291" t="s">
        <v>508</v>
      </c>
      <c r="B953" s="199">
        <v>18</v>
      </c>
      <c r="C953" s="199">
        <v>0</v>
      </c>
      <c r="D953" s="199">
        <v>0</v>
      </c>
      <c r="E953" s="199">
        <v>2284</v>
      </c>
      <c r="F953" s="308">
        <v>379608</v>
      </c>
    </row>
    <row r="954" spans="1:6" s="47" customFormat="1" ht="15" x14ac:dyDescent="0.25">
      <c r="A954" s="291" t="s">
        <v>643</v>
      </c>
      <c r="B954" s="199">
        <v>38</v>
      </c>
      <c r="C954" s="199">
        <v>38</v>
      </c>
      <c r="D954" s="199">
        <v>0</v>
      </c>
      <c r="E954" s="199">
        <v>5286</v>
      </c>
      <c r="F954" s="308">
        <v>1072818</v>
      </c>
    </row>
    <row r="955" spans="1:6" s="47" customFormat="1" ht="15" x14ac:dyDescent="0.25">
      <c r="A955" s="291" t="s">
        <v>509</v>
      </c>
      <c r="B955" s="199">
        <v>37</v>
      </c>
      <c r="C955" s="199">
        <v>37</v>
      </c>
      <c r="D955" s="199">
        <v>0</v>
      </c>
      <c r="E955" s="199">
        <v>5166</v>
      </c>
      <c r="F955" s="308">
        <v>1050696</v>
      </c>
    </row>
    <row r="956" spans="1:6" s="47" customFormat="1" ht="15" x14ac:dyDescent="0.25">
      <c r="A956" s="291" t="s">
        <v>510</v>
      </c>
      <c r="B956" s="199">
        <v>37</v>
      </c>
      <c r="C956" s="199">
        <v>0</v>
      </c>
      <c r="D956" s="199">
        <v>0</v>
      </c>
      <c r="E956" s="199">
        <v>5119</v>
      </c>
      <c r="F956" s="308">
        <v>1041048</v>
      </c>
    </row>
    <row r="957" spans="1:6" s="47" customFormat="1" ht="15" x14ac:dyDescent="0.25">
      <c r="A957" s="291" t="s">
        <v>511</v>
      </c>
      <c r="B957" s="199">
        <v>38</v>
      </c>
      <c r="C957" s="199">
        <v>38</v>
      </c>
      <c r="D957" s="199">
        <v>0</v>
      </c>
      <c r="E957" s="199">
        <v>5167</v>
      </c>
      <c r="F957" s="308">
        <v>1050312</v>
      </c>
    </row>
    <row r="958" spans="1:6" s="47" customFormat="1" ht="15" x14ac:dyDescent="0.25">
      <c r="A958" s="291" t="s">
        <v>512</v>
      </c>
      <c r="B958" s="199">
        <v>19</v>
      </c>
      <c r="C958" s="199">
        <v>0</v>
      </c>
      <c r="D958" s="199">
        <v>0</v>
      </c>
      <c r="E958" s="199">
        <v>2325</v>
      </c>
      <c r="F958" s="308">
        <v>379608</v>
      </c>
    </row>
    <row r="959" spans="1:6" s="47" customFormat="1" ht="15" x14ac:dyDescent="0.25">
      <c r="A959" s="291" t="s">
        <v>513</v>
      </c>
      <c r="B959" s="199">
        <v>53</v>
      </c>
      <c r="C959" s="199">
        <v>53</v>
      </c>
      <c r="D959" s="199">
        <v>0</v>
      </c>
      <c r="E959" s="199">
        <v>5871</v>
      </c>
      <c r="F959" s="308">
        <v>975696</v>
      </c>
    </row>
    <row r="960" spans="1:6" s="47" customFormat="1" ht="15" x14ac:dyDescent="0.25">
      <c r="A960" s="291" t="s">
        <v>514</v>
      </c>
      <c r="B960" s="199">
        <v>52</v>
      </c>
      <c r="C960" s="199">
        <v>52</v>
      </c>
      <c r="D960" s="199">
        <v>0</v>
      </c>
      <c r="E960" s="199">
        <v>5867</v>
      </c>
      <c r="F960" s="308">
        <v>975024</v>
      </c>
    </row>
    <row r="961" spans="1:6" s="47" customFormat="1" ht="15" x14ac:dyDescent="0.25">
      <c r="A961" s="291" t="s">
        <v>515</v>
      </c>
      <c r="B961" s="199">
        <v>53</v>
      </c>
      <c r="C961" s="199">
        <v>53</v>
      </c>
      <c r="D961" s="199">
        <v>0</v>
      </c>
      <c r="E961" s="199">
        <v>6009</v>
      </c>
      <c r="F961" s="308">
        <v>998628</v>
      </c>
    </row>
    <row r="962" spans="1:6" s="47" customFormat="1" ht="15" x14ac:dyDescent="0.25">
      <c r="A962" s="291" t="s">
        <v>516</v>
      </c>
      <c r="B962" s="199">
        <v>53</v>
      </c>
      <c r="C962" s="199">
        <v>53</v>
      </c>
      <c r="D962" s="199">
        <v>0</v>
      </c>
      <c r="E962" s="199">
        <v>6009</v>
      </c>
      <c r="F962" s="308">
        <v>998628</v>
      </c>
    </row>
    <row r="963" spans="1:6" s="47" customFormat="1" ht="15" x14ac:dyDescent="0.25">
      <c r="A963" s="291" t="s">
        <v>517</v>
      </c>
      <c r="B963" s="199">
        <v>53</v>
      </c>
      <c r="C963" s="199">
        <v>0</v>
      </c>
      <c r="D963" s="199">
        <v>0</v>
      </c>
      <c r="E963" s="199">
        <v>5973</v>
      </c>
      <c r="F963" s="308">
        <v>992640</v>
      </c>
    </row>
    <row r="964" spans="1:6" s="47" customFormat="1" ht="15" x14ac:dyDescent="0.25">
      <c r="A964" s="291" t="s">
        <v>518</v>
      </c>
      <c r="B964" s="199">
        <v>53</v>
      </c>
      <c r="C964" s="199">
        <v>53</v>
      </c>
      <c r="D964" s="199">
        <v>0</v>
      </c>
      <c r="E964" s="199">
        <v>6009</v>
      </c>
      <c r="F964" s="308">
        <v>998628</v>
      </c>
    </row>
    <row r="965" spans="1:6" s="47" customFormat="1" ht="15" x14ac:dyDescent="0.25">
      <c r="A965" s="291" t="s">
        <v>519</v>
      </c>
      <c r="B965" s="199">
        <v>1</v>
      </c>
      <c r="C965" s="199">
        <v>1</v>
      </c>
      <c r="D965" s="199">
        <v>0</v>
      </c>
      <c r="E965" s="199">
        <v>9247</v>
      </c>
      <c r="F965" s="308">
        <v>1994580</v>
      </c>
    </row>
    <row r="966" spans="1:6" s="47" customFormat="1" ht="15" x14ac:dyDescent="0.25">
      <c r="A966" s="291" t="s">
        <v>520</v>
      </c>
      <c r="B966" s="199">
        <v>1</v>
      </c>
      <c r="C966" s="199">
        <v>1</v>
      </c>
      <c r="D966" s="199">
        <v>0</v>
      </c>
      <c r="E966" s="199">
        <v>9250</v>
      </c>
      <c r="F966" s="308">
        <v>1995228</v>
      </c>
    </row>
    <row r="967" spans="1:6" s="47" customFormat="1" ht="15" x14ac:dyDescent="0.25">
      <c r="A967" s="291" t="s">
        <v>521</v>
      </c>
      <c r="B967" s="199">
        <v>2</v>
      </c>
      <c r="C967" s="199">
        <v>0</v>
      </c>
      <c r="D967" s="199">
        <v>0</v>
      </c>
      <c r="E967" s="199">
        <v>1850</v>
      </c>
      <c r="F967" s="308">
        <v>399036</v>
      </c>
    </row>
    <row r="968" spans="1:6" s="47" customFormat="1" ht="15" x14ac:dyDescent="0.25">
      <c r="A968" s="291" t="s">
        <v>522</v>
      </c>
      <c r="B968" s="199">
        <v>1</v>
      </c>
      <c r="C968" s="199">
        <v>1</v>
      </c>
      <c r="D968" s="199">
        <v>0</v>
      </c>
      <c r="E968" s="199">
        <v>2451</v>
      </c>
      <c r="F968" s="308">
        <v>528684</v>
      </c>
    </row>
    <row r="969" spans="1:6" s="47" customFormat="1" ht="15" x14ac:dyDescent="0.25">
      <c r="A969" s="291" t="s">
        <v>523</v>
      </c>
      <c r="B969" s="199">
        <v>1</v>
      </c>
      <c r="C969" s="199">
        <v>1</v>
      </c>
      <c r="D969" s="199">
        <v>0</v>
      </c>
      <c r="E969" s="199">
        <v>2005</v>
      </c>
      <c r="F969" s="308">
        <v>432480</v>
      </c>
    </row>
    <row r="970" spans="1:6" s="47" customFormat="1" ht="15" x14ac:dyDescent="0.25">
      <c r="A970" s="291" t="s">
        <v>524</v>
      </c>
      <c r="B970" s="199">
        <v>1</v>
      </c>
      <c r="C970" s="199">
        <v>1</v>
      </c>
      <c r="D970" s="199">
        <v>350</v>
      </c>
      <c r="E970" s="199">
        <v>22667</v>
      </c>
      <c r="F970" s="308">
        <v>2113407</v>
      </c>
    </row>
    <row r="971" spans="1:6" s="47" customFormat="1" ht="15" x14ac:dyDescent="0.25">
      <c r="A971" s="288" t="s">
        <v>525</v>
      </c>
      <c r="B971" s="313">
        <v>19</v>
      </c>
      <c r="C971" s="313">
        <v>15</v>
      </c>
      <c r="D971" s="313">
        <v>0</v>
      </c>
      <c r="E971" s="313">
        <v>3230</v>
      </c>
      <c r="F971" s="353">
        <v>696708</v>
      </c>
    </row>
    <row r="972" spans="1:6" s="47" customFormat="1" ht="15" x14ac:dyDescent="0.25">
      <c r="A972" s="289" t="s">
        <v>526</v>
      </c>
      <c r="B972" s="315"/>
      <c r="C972" s="315"/>
      <c r="D972" s="315"/>
      <c r="E972" s="315"/>
      <c r="F972" s="354"/>
    </row>
    <row r="973" spans="1:6" s="47" customFormat="1" ht="15" x14ac:dyDescent="0.25">
      <c r="A973" s="289" t="s">
        <v>527</v>
      </c>
      <c r="B973" s="315"/>
      <c r="C973" s="315"/>
      <c r="D973" s="315"/>
      <c r="E973" s="315"/>
      <c r="F973" s="354"/>
    </row>
    <row r="974" spans="1:6" s="47" customFormat="1" ht="15" x14ac:dyDescent="0.25">
      <c r="A974" s="290" t="s">
        <v>528</v>
      </c>
      <c r="B974" s="314"/>
      <c r="C974" s="314"/>
      <c r="D974" s="314"/>
      <c r="E974" s="314"/>
      <c r="F974" s="355"/>
    </row>
    <row r="975" spans="1:6" s="47" customFormat="1" ht="15" x14ac:dyDescent="0.25">
      <c r="A975" s="291" t="s">
        <v>529</v>
      </c>
      <c r="B975" s="199">
        <v>18</v>
      </c>
      <c r="C975" s="199">
        <v>18</v>
      </c>
      <c r="D975" s="199">
        <v>0</v>
      </c>
      <c r="E975" s="199">
        <v>2555</v>
      </c>
      <c r="F975" s="308">
        <v>424692</v>
      </c>
    </row>
    <row r="976" spans="1:6" s="47" customFormat="1" ht="15" x14ac:dyDescent="0.25">
      <c r="A976" s="291" t="s">
        <v>530</v>
      </c>
      <c r="B976" s="199">
        <v>21</v>
      </c>
      <c r="C976" s="199">
        <v>21</v>
      </c>
      <c r="D976" s="199">
        <v>0</v>
      </c>
      <c r="E976" s="199">
        <v>2479</v>
      </c>
      <c r="F976" s="308">
        <v>412020</v>
      </c>
    </row>
    <row r="977" spans="1:6" s="47" customFormat="1" ht="15" x14ac:dyDescent="0.25">
      <c r="A977" s="291" t="s">
        <v>531</v>
      </c>
      <c r="B977" s="199">
        <v>1</v>
      </c>
      <c r="C977" s="199">
        <v>1</v>
      </c>
      <c r="D977" s="199">
        <v>272</v>
      </c>
      <c r="E977" s="199">
        <v>11240</v>
      </c>
      <c r="F977" s="308">
        <v>1376640</v>
      </c>
    </row>
    <row r="978" spans="1:6" s="47" customFormat="1" ht="15" x14ac:dyDescent="0.25">
      <c r="A978" s="291" t="s">
        <v>532</v>
      </c>
      <c r="B978" s="199">
        <v>98</v>
      </c>
      <c r="C978" s="199">
        <v>0</v>
      </c>
      <c r="D978" s="199">
        <v>0</v>
      </c>
      <c r="E978" s="199">
        <v>14196</v>
      </c>
      <c r="F978" s="308">
        <v>2850216</v>
      </c>
    </row>
    <row r="979" spans="1:6" s="47" customFormat="1" ht="15" x14ac:dyDescent="0.25">
      <c r="A979" s="288" t="s">
        <v>533</v>
      </c>
      <c r="B979" s="313">
        <v>7</v>
      </c>
      <c r="C979" s="313">
        <v>7</v>
      </c>
      <c r="D979" s="313">
        <v>0</v>
      </c>
      <c r="E979" s="313">
        <v>3014</v>
      </c>
      <c r="F979" s="353">
        <v>650136</v>
      </c>
    </row>
    <row r="980" spans="1:6" s="47" customFormat="1" ht="15" x14ac:dyDescent="0.25">
      <c r="A980" s="289" t="s">
        <v>534</v>
      </c>
      <c r="B980" s="315"/>
      <c r="C980" s="315"/>
      <c r="D980" s="315"/>
      <c r="E980" s="315"/>
      <c r="F980" s="354"/>
    </row>
    <row r="981" spans="1:6" s="47" customFormat="1" ht="15" x14ac:dyDescent="0.25">
      <c r="A981" s="289" t="s">
        <v>535</v>
      </c>
      <c r="B981" s="315"/>
      <c r="C981" s="315"/>
      <c r="D981" s="315"/>
      <c r="E981" s="315"/>
      <c r="F981" s="354"/>
    </row>
    <row r="982" spans="1:6" s="47" customFormat="1" ht="15" x14ac:dyDescent="0.25">
      <c r="A982" s="289" t="s">
        <v>536</v>
      </c>
      <c r="B982" s="315"/>
      <c r="C982" s="315"/>
      <c r="D982" s="315"/>
      <c r="E982" s="315"/>
      <c r="F982" s="354"/>
    </row>
    <row r="983" spans="1:6" s="47" customFormat="1" ht="15" x14ac:dyDescent="0.25">
      <c r="A983" s="289" t="s">
        <v>537</v>
      </c>
      <c r="B983" s="315"/>
      <c r="C983" s="315"/>
      <c r="D983" s="315"/>
      <c r="E983" s="315"/>
      <c r="F983" s="354"/>
    </row>
    <row r="984" spans="1:6" s="47" customFormat="1" ht="15" x14ac:dyDescent="0.25">
      <c r="A984" s="289" t="s">
        <v>538</v>
      </c>
      <c r="B984" s="315"/>
      <c r="C984" s="315"/>
      <c r="D984" s="315"/>
      <c r="E984" s="315"/>
      <c r="F984" s="354"/>
    </row>
    <row r="985" spans="1:6" s="47" customFormat="1" ht="15" x14ac:dyDescent="0.25">
      <c r="A985" s="289" t="s">
        <v>539</v>
      </c>
      <c r="B985" s="314"/>
      <c r="C985" s="314"/>
      <c r="D985" s="314"/>
      <c r="E985" s="314"/>
      <c r="F985" s="355"/>
    </row>
    <row r="986" spans="1:6" s="47" customFormat="1" ht="15" x14ac:dyDescent="0.25">
      <c r="A986" s="288" t="s">
        <v>540</v>
      </c>
      <c r="B986" s="313">
        <v>4</v>
      </c>
      <c r="C986" s="313">
        <v>2</v>
      </c>
      <c r="D986" s="313">
        <v>0</v>
      </c>
      <c r="E986" s="313">
        <v>5791</v>
      </c>
      <c r="F986" s="353">
        <v>1224912</v>
      </c>
    </row>
    <row r="987" spans="1:6" s="47" customFormat="1" ht="15" x14ac:dyDescent="0.25">
      <c r="A987" s="289" t="s">
        <v>541</v>
      </c>
      <c r="B987" s="315"/>
      <c r="C987" s="315"/>
      <c r="D987" s="315"/>
      <c r="E987" s="315"/>
      <c r="F987" s="354"/>
    </row>
    <row r="988" spans="1:6" s="47" customFormat="1" ht="15" x14ac:dyDescent="0.25">
      <c r="A988" s="290" t="s">
        <v>542</v>
      </c>
      <c r="B988" s="314"/>
      <c r="C988" s="314"/>
      <c r="D988" s="314"/>
      <c r="E988" s="314"/>
      <c r="F988" s="355"/>
    </row>
    <row r="989" spans="1:6" s="47" customFormat="1" ht="15" x14ac:dyDescent="0.25">
      <c r="A989" s="292" t="s">
        <v>543</v>
      </c>
      <c r="B989" s="313">
        <v>34</v>
      </c>
      <c r="C989" s="313">
        <v>5</v>
      </c>
      <c r="D989" s="313">
        <v>0</v>
      </c>
      <c r="E989" s="313">
        <v>6245</v>
      </c>
      <c r="F989" s="353">
        <v>1317336</v>
      </c>
    </row>
    <row r="990" spans="1:6" s="47" customFormat="1" ht="15" x14ac:dyDescent="0.25">
      <c r="A990" s="292" t="s">
        <v>544</v>
      </c>
      <c r="B990" s="315"/>
      <c r="C990" s="315"/>
      <c r="D990" s="315"/>
      <c r="E990" s="315"/>
      <c r="F990" s="354"/>
    </row>
    <row r="991" spans="1:6" s="47" customFormat="1" ht="15" x14ac:dyDescent="0.25">
      <c r="A991" s="292" t="s">
        <v>545</v>
      </c>
      <c r="B991" s="315"/>
      <c r="C991" s="315"/>
      <c r="D991" s="315"/>
      <c r="E991" s="315"/>
      <c r="F991" s="354"/>
    </row>
    <row r="992" spans="1:6" s="47" customFormat="1" ht="15" x14ac:dyDescent="0.25">
      <c r="A992" s="292" t="s">
        <v>546</v>
      </c>
      <c r="B992" s="315"/>
      <c r="C992" s="315"/>
      <c r="D992" s="315"/>
      <c r="E992" s="315"/>
      <c r="F992" s="354"/>
    </row>
    <row r="993" spans="1:6" s="47" customFormat="1" ht="15" x14ac:dyDescent="0.25">
      <c r="A993" s="292" t="s">
        <v>547</v>
      </c>
      <c r="B993" s="315"/>
      <c r="C993" s="315"/>
      <c r="D993" s="315"/>
      <c r="E993" s="315"/>
      <c r="F993" s="354"/>
    </row>
    <row r="994" spans="1:6" s="47" customFormat="1" ht="15" x14ac:dyDescent="0.25">
      <c r="A994" s="292" t="s">
        <v>548</v>
      </c>
      <c r="B994" s="314"/>
      <c r="C994" s="314"/>
      <c r="D994" s="314"/>
      <c r="E994" s="314"/>
      <c r="F994" s="355"/>
    </row>
    <row r="995" spans="1:6" s="47" customFormat="1" ht="15" x14ac:dyDescent="0.25">
      <c r="A995" s="288" t="s">
        <v>549</v>
      </c>
      <c r="B995" s="313">
        <v>5</v>
      </c>
      <c r="C995" s="313">
        <v>5</v>
      </c>
      <c r="D995" s="313">
        <v>0</v>
      </c>
      <c r="E995" s="313">
        <v>1310</v>
      </c>
      <c r="F995" s="353">
        <v>177112</v>
      </c>
    </row>
    <row r="996" spans="1:6" s="47" customFormat="1" ht="15" x14ac:dyDescent="0.25">
      <c r="A996" s="290" t="s">
        <v>955</v>
      </c>
      <c r="B996" s="314"/>
      <c r="C996" s="314"/>
      <c r="D996" s="314"/>
      <c r="E996" s="314"/>
      <c r="F996" s="355"/>
    </row>
    <row r="997" spans="1:6" s="47" customFormat="1" ht="15" x14ac:dyDescent="0.25">
      <c r="A997" s="292" t="s">
        <v>550</v>
      </c>
      <c r="B997" s="313">
        <v>41</v>
      </c>
      <c r="C997" s="313">
        <v>41</v>
      </c>
      <c r="D997" s="313">
        <v>0</v>
      </c>
      <c r="E997" s="313">
        <v>8634</v>
      </c>
      <c r="F997" s="353">
        <v>1732980</v>
      </c>
    </row>
    <row r="998" spans="1:6" s="47" customFormat="1" ht="15" x14ac:dyDescent="0.25">
      <c r="A998" s="292" t="s">
        <v>551</v>
      </c>
      <c r="B998" s="315"/>
      <c r="C998" s="315"/>
      <c r="D998" s="315"/>
      <c r="E998" s="315"/>
      <c r="F998" s="354"/>
    </row>
    <row r="999" spans="1:6" s="47" customFormat="1" ht="15" x14ac:dyDescent="0.25">
      <c r="A999" s="292" t="s">
        <v>552</v>
      </c>
      <c r="B999" s="315"/>
      <c r="C999" s="315"/>
      <c r="D999" s="315"/>
      <c r="E999" s="315"/>
      <c r="F999" s="354"/>
    </row>
    <row r="1000" spans="1:6" s="47" customFormat="1" ht="15" x14ac:dyDescent="0.25">
      <c r="A1000" s="292" t="s">
        <v>553</v>
      </c>
      <c r="B1000" s="315"/>
      <c r="C1000" s="315"/>
      <c r="D1000" s="315"/>
      <c r="E1000" s="315"/>
      <c r="F1000" s="354"/>
    </row>
    <row r="1001" spans="1:6" s="47" customFormat="1" ht="15" x14ac:dyDescent="0.25">
      <c r="A1001" s="292" t="s">
        <v>554</v>
      </c>
      <c r="B1001" s="315"/>
      <c r="C1001" s="315"/>
      <c r="D1001" s="315"/>
      <c r="E1001" s="315"/>
      <c r="F1001" s="354"/>
    </row>
    <row r="1002" spans="1:6" s="47" customFormat="1" ht="15" x14ac:dyDescent="0.25">
      <c r="A1002" s="292" t="s">
        <v>555</v>
      </c>
      <c r="B1002" s="315"/>
      <c r="C1002" s="315"/>
      <c r="D1002" s="315"/>
      <c r="E1002" s="315"/>
      <c r="F1002" s="354"/>
    </row>
    <row r="1003" spans="1:6" s="47" customFormat="1" ht="15" x14ac:dyDescent="0.25">
      <c r="A1003" s="292" t="s">
        <v>556</v>
      </c>
      <c r="B1003" s="315"/>
      <c r="C1003" s="315"/>
      <c r="D1003" s="315"/>
      <c r="E1003" s="315"/>
      <c r="F1003" s="354"/>
    </row>
    <row r="1004" spans="1:6" s="47" customFormat="1" ht="15" x14ac:dyDescent="0.25">
      <c r="A1004" s="292" t="s">
        <v>557</v>
      </c>
      <c r="B1004" s="315"/>
      <c r="C1004" s="315"/>
      <c r="D1004" s="315"/>
      <c r="E1004" s="315"/>
      <c r="F1004" s="354"/>
    </row>
    <row r="1005" spans="1:6" s="47" customFormat="1" ht="15" x14ac:dyDescent="0.25">
      <c r="A1005" s="292" t="s">
        <v>558</v>
      </c>
      <c r="B1005" s="315"/>
      <c r="C1005" s="315"/>
      <c r="D1005" s="315"/>
      <c r="E1005" s="315"/>
      <c r="F1005" s="354"/>
    </row>
    <row r="1006" spans="1:6" s="47" customFormat="1" ht="15" x14ac:dyDescent="0.25">
      <c r="A1006" s="292" t="s">
        <v>559</v>
      </c>
      <c r="B1006" s="315"/>
      <c r="C1006" s="315"/>
      <c r="D1006" s="315"/>
      <c r="E1006" s="315"/>
      <c r="F1006" s="354"/>
    </row>
    <row r="1007" spans="1:6" s="47" customFormat="1" ht="15" x14ac:dyDescent="0.25">
      <c r="A1007" s="292" t="s">
        <v>560</v>
      </c>
      <c r="B1007" s="315"/>
      <c r="C1007" s="315"/>
      <c r="D1007" s="315"/>
      <c r="E1007" s="315"/>
      <c r="F1007" s="354"/>
    </row>
    <row r="1008" spans="1:6" s="47" customFormat="1" ht="15" x14ac:dyDescent="0.25">
      <c r="A1008" s="292" t="s">
        <v>561</v>
      </c>
      <c r="B1008" s="315"/>
      <c r="C1008" s="315"/>
      <c r="D1008" s="315"/>
      <c r="E1008" s="315"/>
      <c r="F1008" s="354"/>
    </row>
    <row r="1009" spans="1:6" s="47" customFormat="1" ht="15" x14ac:dyDescent="0.25">
      <c r="A1009" s="292" t="s">
        <v>562</v>
      </c>
      <c r="B1009" s="315"/>
      <c r="C1009" s="315"/>
      <c r="D1009" s="315"/>
      <c r="E1009" s="315"/>
      <c r="F1009" s="354"/>
    </row>
    <row r="1010" spans="1:6" s="47" customFormat="1" ht="15" x14ac:dyDescent="0.25">
      <c r="A1010" s="292" t="s">
        <v>563</v>
      </c>
      <c r="B1010" s="315"/>
      <c r="C1010" s="315"/>
      <c r="D1010" s="315"/>
      <c r="E1010" s="315"/>
      <c r="F1010" s="354"/>
    </row>
    <row r="1011" spans="1:6" s="47" customFormat="1" ht="15" x14ac:dyDescent="0.25">
      <c r="A1011" s="292" t="s">
        <v>564</v>
      </c>
      <c r="B1011" s="315"/>
      <c r="C1011" s="315"/>
      <c r="D1011" s="315"/>
      <c r="E1011" s="315"/>
      <c r="F1011" s="354"/>
    </row>
    <row r="1012" spans="1:6" s="47" customFormat="1" ht="15" x14ac:dyDescent="0.25">
      <c r="A1012" s="292" t="s">
        <v>565</v>
      </c>
      <c r="B1012" s="315"/>
      <c r="C1012" s="315"/>
      <c r="D1012" s="315"/>
      <c r="E1012" s="315"/>
      <c r="F1012" s="354"/>
    </row>
    <row r="1013" spans="1:6" s="47" customFormat="1" ht="15" x14ac:dyDescent="0.25">
      <c r="A1013" s="292" t="s">
        <v>566</v>
      </c>
      <c r="B1013" s="315"/>
      <c r="C1013" s="315"/>
      <c r="D1013" s="315"/>
      <c r="E1013" s="315"/>
      <c r="F1013" s="354"/>
    </row>
    <row r="1014" spans="1:6" s="47" customFormat="1" ht="15" x14ac:dyDescent="0.25">
      <c r="A1014" s="292" t="s">
        <v>567</v>
      </c>
      <c r="B1014" s="315"/>
      <c r="C1014" s="315"/>
      <c r="D1014" s="315"/>
      <c r="E1014" s="315"/>
      <c r="F1014" s="354"/>
    </row>
    <row r="1015" spans="1:6" s="47" customFormat="1" ht="15" x14ac:dyDescent="0.25">
      <c r="A1015" s="292" t="s">
        <v>568</v>
      </c>
      <c r="B1015" s="315"/>
      <c r="C1015" s="315"/>
      <c r="D1015" s="315"/>
      <c r="E1015" s="315"/>
      <c r="F1015" s="354"/>
    </row>
    <row r="1016" spans="1:6" s="47" customFormat="1" ht="15" x14ac:dyDescent="0.25">
      <c r="A1016" s="292" t="s">
        <v>569</v>
      </c>
      <c r="B1016" s="315"/>
      <c r="C1016" s="315"/>
      <c r="D1016" s="315"/>
      <c r="E1016" s="315"/>
      <c r="F1016" s="354"/>
    </row>
    <row r="1017" spans="1:6" s="47" customFormat="1" ht="15" x14ac:dyDescent="0.25">
      <c r="A1017" s="292" t="s">
        <v>570</v>
      </c>
      <c r="B1017" s="315"/>
      <c r="C1017" s="315"/>
      <c r="D1017" s="315"/>
      <c r="E1017" s="315"/>
      <c r="F1017" s="354"/>
    </row>
    <row r="1018" spans="1:6" s="47" customFormat="1" ht="15" x14ac:dyDescent="0.25">
      <c r="A1018" s="292" t="s">
        <v>571</v>
      </c>
      <c r="B1018" s="315"/>
      <c r="C1018" s="315"/>
      <c r="D1018" s="315"/>
      <c r="E1018" s="315"/>
      <c r="F1018" s="354"/>
    </row>
    <row r="1019" spans="1:6" s="47" customFormat="1" ht="15" x14ac:dyDescent="0.25">
      <c r="A1019" s="292" t="s">
        <v>572</v>
      </c>
      <c r="B1019" s="315"/>
      <c r="C1019" s="315"/>
      <c r="D1019" s="315"/>
      <c r="E1019" s="315"/>
      <c r="F1019" s="354"/>
    </row>
    <row r="1020" spans="1:6" s="47" customFormat="1" ht="15" x14ac:dyDescent="0.25">
      <c r="A1020" s="292" t="s">
        <v>573</v>
      </c>
      <c r="B1020" s="315"/>
      <c r="C1020" s="315"/>
      <c r="D1020" s="315"/>
      <c r="E1020" s="315"/>
      <c r="F1020" s="354"/>
    </row>
    <row r="1021" spans="1:6" s="47" customFormat="1" ht="15" x14ac:dyDescent="0.25">
      <c r="A1021" s="292" t="s">
        <v>574</v>
      </c>
      <c r="B1021" s="315"/>
      <c r="C1021" s="315"/>
      <c r="D1021" s="315"/>
      <c r="E1021" s="315"/>
      <c r="F1021" s="354"/>
    </row>
    <row r="1022" spans="1:6" s="47" customFormat="1" ht="15" x14ac:dyDescent="0.25">
      <c r="A1022" s="292" t="s">
        <v>575</v>
      </c>
      <c r="B1022" s="315"/>
      <c r="C1022" s="315"/>
      <c r="D1022" s="315"/>
      <c r="E1022" s="315"/>
      <c r="F1022" s="354"/>
    </row>
    <row r="1023" spans="1:6" s="47" customFormat="1" ht="15" x14ac:dyDescent="0.25">
      <c r="A1023" s="292" t="s">
        <v>576</v>
      </c>
      <c r="B1023" s="315"/>
      <c r="C1023" s="315"/>
      <c r="D1023" s="315"/>
      <c r="E1023" s="315"/>
      <c r="F1023" s="354"/>
    </row>
    <row r="1024" spans="1:6" s="47" customFormat="1" ht="15" x14ac:dyDescent="0.25">
      <c r="A1024" s="292" t="s">
        <v>577</v>
      </c>
      <c r="B1024" s="315"/>
      <c r="C1024" s="315"/>
      <c r="D1024" s="315"/>
      <c r="E1024" s="315"/>
      <c r="F1024" s="354"/>
    </row>
    <row r="1025" spans="1:6" s="47" customFormat="1" ht="15" x14ac:dyDescent="0.25">
      <c r="A1025" s="292" t="s">
        <v>578</v>
      </c>
      <c r="B1025" s="315"/>
      <c r="C1025" s="315"/>
      <c r="D1025" s="315"/>
      <c r="E1025" s="315"/>
      <c r="F1025" s="354"/>
    </row>
    <row r="1026" spans="1:6" s="47" customFormat="1" ht="15" x14ac:dyDescent="0.25">
      <c r="A1026" s="292" t="s">
        <v>579</v>
      </c>
      <c r="B1026" s="315"/>
      <c r="C1026" s="315"/>
      <c r="D1026" s="315"/>
      <c r="E1026" s="315"/>
      <c r="F1026" s="354"/>
    </row>
    <row r="1027" spans="1:6" s="47" customFormat="1" ht="15" x14ac:dyDescent="0.25">
      <c r="A1027" s="292" t="s">
        <v>580</v>
      </c>
      <c r="B1027" s="315"/>
      <c r="C1027" s="315"/>
      <c r="D1027" s="315"/>
      <c r="E1027" s="315"/>
      <c r="F1027" s="354"/>
    </row>
    <row r="1028" spans="1:6" s="47" customFormat="1" ht="15" x14ac:dyDescent="0.25">
      <c r="A1028" s="292" t="s">
        <v>581</v>
      </c>
      <c r="B1028" s="315"/>
      <c r="C1028" s="315"/>
      <c r="D1028" s="315"/>
      <c r="E1028" s="315"/>
      <c r="F1028" s="354"/>
    </row>
    <row r="1029" spans="1:6" s="47" customFormat="1" ht="15" x14ac:dyDescent="0.25">
      <c r="A1029" s="292" t="s">
        <v>582</v>
      </c>
      <c r="B1029" s="315"/>
      <c r="C1029" s="315"/>
      <c r="D1029" s="315"/>
      <c r="E1029" s="315"/>
      <c r="F1029" s="354"/>
    </row>
    <row r="1030" spans="1:6" s="47" customFormat="1" ht="15" x14ac:dyDescent="0.25">
      <c r="A1030" s="292" t="s">
        <v>583</v>
      </c>
      <c r="B1030" s="315"/>
      <c r="C1030" s="315"/>
      <c r="D1030" s="315"/>
      <c r="E1030" s="315"/>
      <c r="F1030" s="354"/>
    </row>
    <row r="1031" spans="1:6" s="47" customFormat="1" ht="15" x14ac:dyDescent="0.25">
      <c r="A1031" s="292" t="s">
        <v>584</v>
      </c>
      <c r="B1031" s="315"/>
      <c r="C1031" s="315"/>
      <c r="D1031" s="315"/>
      <c r="E1031" s="315"/>
      <c r="F1031" s="354"/>
    </row>
    <row r="1032" spans="1:6" s="47" customFormat="1" ht="15" x14ac:dyDescent="0.25">
      <c r="A1032" s="292" t="s">
        <v>585</v>
      </c>
      <c r="B1032" s="315"/>
      <c r="C1032" s="315"/>
      <c r="D1032" s="315"/>
      <c r="E1032" s="315"/>
      <c r="F1032" s="354"/>
    </row>
    <row r="1033" spans="1:6" s="47" customFormat="1" ht="15" x14ac:dyDescent="0.25">
      <c r="A1033" s="292" t="s">
        <v>586</v>
      </c>
      <c r="B1033" s="315"/>
      <c r="C1033" s="315"/>
      <c r="D1033" s="315"/>
      <c r="E1033" s="315"/>
      <c r="F1033" s="354"/>
    </row>
    <row r="1034" spans="1:6" s="47" customFormat="1" ht="15" x14ac:dyDescent="0.25">
      <c r="A1034" s="292" t="s">
        <v>587</v>
      </c>
      <c r="B1034" s="315"/>
      <c r="C1034" s="315"/>
      <c r="D1034" s="315"/>
      <c r="E1034" s="315"/>
      <c r="F1034" s="354"/>
    </row>
    <row r="1035" spans="1:6" s="47" customFormat="1" ht="15" x14ac:dyDescent="0.25">
      <c r="A1035" s="292" t="s">
        <v>588</v>
      </c>
      <c r="B1035" s="314"/>
      <c r="C1035" s="314"/>
      <c r="D1035" s="314"/>
      <c r="E1035" s="314"/>
      <c r="F1035" s="355"/>
    </row>
    <row r="1036" spans="1:6" s="47" customFormat="1" ht="15" x14ac:dyDescent="0.25">
      <c r="A1036" s="291" t="s">
        <v>589</v>
      </c>
      <c r="B1036" s="199">
        <v>1</v>
      </c>
      <c r="C1036" s="199">
        <v>1</v>
      </c>
      <c r="D1036" s="199">
        <v>0</v>
      </c>
      <c r="E1036" s="199">
        <v>3160</v>
      </c>
      <c r="F1036" s="308">
        <v>833676</v>
      </c>
    </row>
    <row r="1037" spans="1:6" s="47" customFormat="1" ht="15" x14ac:dyDescent="0.25">
      <c r="A1037" s="289" t="s">
        <v>590</v>
      </c>
      <c r="B1037" s="199">
        <v>1</v>
      </c>
      <c r="C1037" s="199">
        <v>1</v>
      </c>
      <c r="D1037" s="199">
        <v>0</v>
      </c>
      <c r="E1037" s="199">
        <v>4567</v>
      </c>
      <c r="F1037" s="308">
        <v>985104</v>
      </c>
    </row>
    <row r="1038" spans="1:6" s="47" customFormat="1" ht="15" x14ac:dyDescent="0.25">
      <c r="A1038" s="291" t="s">
        <v>591</v>
      </c>
      <c r="B1038" s="199">
        <v>1</v>
      </c>
      <c r="C1038" s="199">
        <v>1</v>
      </c>
      <c r="D1038" s="199">
        <v>0</v>
      </c>
      <c r="E1038" s="199">
        <v>29097</v>
      </c>
      <c r="F1038" s="308">
        <v>6276228</v>
      </c>
    </row>
    <row r="1039" spans="1:6" s="47" customFormat="1" ht="15" x14ac:dyDescent="0.25">
      <c r="A1039" s="289" t="s">
        <v>592</v>
      </c>
      <c r="B1039" s="199">
        <v>1</v>
      </c>
      <c r="C1039" s="199">
        <v>1</v>
      </c>
      <c r="D1039" s="199">
        <v>0</v>
      </c>
      <c r="E1039" s="199">
        <v>6684</v>
      </c>
      <c r="F1039" s="308">
        <v>1196640</v>
      </c>
    </row>
    <row r="1040" spans="1:6" s="47" customFormat="1" ht="15" x14ac:dyDescent="0.25">
      <c r="A1040" s="291" t="s">
        <v>593</v>
      </c>
      <c r="B1040" s="199">
        <v>23</v>
      </c>
      <c r="C1040" s="199">
        <v>0</v>
      </c>
      <c r="D1040" s="199">
        <v>0</v>
      </c>
      <c r="E1040" s="199">
        <v>9523</v>
      </c>
      <c r="F1040" s="308">
        <v>1810584</v>
      </c>
    </row>
    <row r="1041" spans="1:6" s="47" customFormat="1" ht="15" x14ac:dyDescent="0.25">
      <c r="A1041" s="289" t="s">
        <v>594</v>
      </c>
      <c r="B1041" s="199">
        <v>1</v>
      </c>
      <c r="C1041" s="199">
        <v>1</v>
      </c>
      <c r="D1041" s="199">
        <v>0</v>
      </c>
      <c r="E1041" s="199">
        <v>20678</v>
      </c>
      <c r="F1041" s="308">
        <v>4460244</v>
      </c>
    </row>
    <row r="1042" spans="1:6" s="47" customFormat="1" ht="15" x14ac:dyDescent="0.25">
      <c r="A1042" s="291" t="s">
        <v>595</v>
      </c>
      <c r="B1042" s="199">
        <v>1</v>
      </c>
      <c r="C1042" s="199">
        <v>1</v>
      </c>
      <c r="D1042" s="199">
        <v>330</v>
      </c>
      <c r="E1042" s="199">
        <v>30205</v>
      </c>
      <c r="F1042" s="308">
        <v>3285300</v>
      </c>
    </row>
    <row r="1043" spans="1:6" s="47" customFormat="1" ht="15" x14ac:dyDescent="0.25">
      <c r="A1043" s="289" t="s">
        <v>596</v>
      </c>
      <c r="B1043" s="199">
        <v>1</v>
      </c>
      <c r="C1043" s="199">
        <v>1</v>
      </c>
      <c r="D1043" s="199">
        <v>700</v>
      </c>
      <c r="E1043" s="199">
        <v>34000</v>
      </c>
      <c r="F1043" s="308">
        <v>4709880</v>
      </c>
    </row>
    <row r="1044" spans="1:6" s="47" customFormat="1" ht="15" x14ac:dyDescent="0.25">
      <c r="A1044" s="291" t="s">
        <v>597</v>
      </c>
      <c r="B1044" s="199">
        <v>1</v>
      </c>
      <c r="C1044" s="199">
        <v>1</v>
      </c>
      <c r="D1044" s="199">
        <v>0</v>
      </c>
      <c r="E1044" s="199">
        <v>4990</v>
      </c>
      <c r="F1044" s="308">
        <v>1076340</v>
      </c>
    </row>
    <row r="1045" spans="1:6" s="47" customFormat="1" ht="15" x14ac:dyDescent="0.25">
      <c r="A1045" s="289" t="s">
        <v>598</v>
      </c>
      <c r="B1045" s="199">
        <v>1</v>
      </c>
      <c r="C1045" s="199">
        <v>1</v>
      </c>
      <c r="D1045" s="199">
        <v>0</v>
      </c>
      <c r="E1045" s="199">
        <v>16953</v>
      </c>
      <c r="F1045" s="308">
        <v>4472544</v>
      </c>
    </row>
    <row r="1046" spans="1:6" s="47" customFormat="1" ht="15" x14ac:dyDescent="0.25">
      <c r="A1046" s="291" t="s">
        <v>599</v>
      </c>
      <c r="B1046" s="199">
        <v>1</v>
      </c>
      <c r="C1046" s="199">
        <v>1</v>
      </c>
      <c r="D1046" s="199">
        <v>30</v>
      </c>
      <c r="E1046" s="199">
        <v>15962</v>
      </c>
      <c r="F1046" s="308">
        <v>374556</v>
      </c>
    </row>
    <row r="1047" spans="1:6" s="47" customFormat="1" ht="15" x14ac:dyDescent="0.25">
      <c r="A1047" s="289" t="s">
        <v>600</v>
      </c>
      <c r="B1047" s="199">
        <v>1</v>
      </c>
      <c r="C1047" s="199">
        <v>1</v>
      </c>
      <c r="D1047" s="199">
        <v>0</v>
      </c>
      <c r="E1047" s="199">
        <v>11210</v>
      </c>
      <c r="F1047" s="308">
        <v>2418000</v>
      </c>
    </row>
    <row r="1048" spans="1:6" s="47" customFormat="1" ht="15" x14ac:dyDescent="0.25">
      <c r="A1048" s="291" t="s">
        <v>601</v>
      </c>
      <c r="B1048" s="199">
        <v>1</v>
      </c>
      <c r="C1048" s="199">
        <v>1</v>
      </c>
      <c r="D1048" s="199">
        <v>0</v>
      </c>
      <c r="E1048" s="199">
        <v>4377</v>
      </c>
      <c r="F1048" s="308">
        <v>944124</v>
      </c>
    </row>
    <row r="1049" spans="1:6" s="47" customFormat="1" ht="15" x14ac:dyDescent="0.25">
      <c r="A1049" s="291" t="s">
        <v>602</v>
      </c>
      <c r="B1049" s="199">
        <v>4</v>
      </c>
      <c r="C1049" s="199">
        <v>0</v>
      </c>
      <c r="D1049" s="199">
        <v>0</v>
      </c>
      <c r="E1049" s="199">
        <v>4734</v>
      </c>
      <c r="F1049" s="308">
        <v>1021128</v>
      </c>
    </row>
    <row r="1050" spans="1:6" s="47" customFormat="1" ht="15" x14ac:dyDescent="0.25">
      <c r="A1050" s="289" t="s">
        <v>603</v>
      </c>
      <c r="B1050" s="199">
        <v>3</v>
      </c>
      <c r="C1050" s="199">
        <v>3</v>
      </c>
      <c r="D1050" s="199">
        <v>0</v>
      </c>
      <c r="E1050" s="199">
        <v>855</v>
      </c>
      <c r="F1050" s="308">
        <v>184428</v>
      </c>
    </row>
    <row r="1051" spans="1:6" s="47" customFormat="1" ht="15" x14ac:dyDescent="0.25">
      <c r="A1051" s="288" t="s">
        <v>604</v>
      </c>
      <c r="B1051" s="313">
        <v>35</v>
      </c>
      <c r="C1051" s="313">
        <v>35</v>
      </c>
      <c r="D1051" s="313">
        <v>0</v>
      </c>
      <c r="E1051" s="313">
        <v>10242</v>
      </c>
      <c r="F1051" s="353">
        <v>995184</v>
      </c>
    </row>
    <row r="1052" spans="1:6" s="47" customFormat="1" ht="15" x14ac:dyDescent="0.25">
      <c r="A1052" s="290" t="s">
        <v>605</v>
      </c>
      <c r="B1052" s="314"/>
      <c r="C1052" s="314"/>
      <c r="D1052" s="314"/>
      <c r="E1052" s="314"/>
      <c r="F1052" s="355"/>
    </row>
    <row r="1053" spans="1:6" s="47" customFormat="1" ht="15" x14ac:dyDescent="0.25">
      <c r="A1053" s="290" t="s">
        <v>606</v>
      </c>
      <c r="B1053" s="201">
        <v>1</v>
      </c>
      <c r="C1053" s="201">
        <v>1</v>
      </c>
      <c r="D1053" s="201">
        <v>0</v>
      </c>
      <c r="E1053" s="201">
        <v>16125</v>
      </c>
      <c r="F1053" s="307">
        <v>3478164</v>
      </c>
    </row>
    <row r="1054" spans="1:6" s="47" customFormat="1" ht="15" x14ac:dyDescent="0.25">
      <c r="A1054" s="291" t="s">
        <v>607</v>
      </c>
      <c r="B1054" s="201">
        <v>1</v>
      </c>
      <c r="C1054" s="201">
        <v>1</v>
      </c>
      <c r="D1054" s="201">
        <v>180</v>
      </c>
      <c r="E1054" s="201">
        <v>12027</v>
      </c>
      <c r="F1054" s="307">
        <v>1348380</v>
      </c>
    </row>
    <row r="1055" spans="1:6" s="47" customFormat="1" ht="15" x14ac:dyDescent="0.25">
      <c r="A1055" s="291" t="s">
        <v>608</v>
      </c>
      <c r="B1055" s="201">
        <v>1</v>
      </c>
      <c r="C1055" s="201">
        <v>1</v>
      </c>
      <c r="D1055" s="201">
        <v>30</v>
      </c>
      <c r="E1055" s="201">
        <v>6800</v>
      </c>
      <c r="F1055" s="307">
        <v>153195</v>
      </c>
    </row>
    <row r="1056" spans="1:6" s="47" customFormat="1" ht="15" x14ac:dyDescent="0.25">
      <c r="A1056" s="291" t="s">
        <v>609</v>
      </c>
      <c r="B1056" s="201">
        <v>1</v>
      </c>
      <c r="C1056" s="201">
        <v>1</v>
      </c>
      <c r="D1056" s="201">
        <v>250</v>
      </c>
      <c r="E1056" s="201">
        <v>14648</v>
      </c>
      <c r="F1056" s="307">
        <v>1872756</v>
      </c>
    </row>
    <row r="1057" spans="1:6" s="47" customFormat="1" ht="15" x14ac:dyDescent="0.25">
      <c r="A1057" s="291" t="s">
        <v>610</v>
      </c>
      <c r="B1057" s="201">
        <v>1</v>
      </c>
      <c r="C1057" s="201">
        <v>1</v>
      </c>
      <c r="D1057" s="201">
        <v>400</v>
      </c>
      <c r="E1057" s="201">
        <v>29752</v>
      </c>
      <c r="F1057" s="307">
        <v>2996400</v>
      </c>
    </row>
    <row r="1058" spans="1:6" s="47" customFormat="1" ht="15" x14ac:dyDescent="0.25">
      <c r="A1058" s="291" t="s">
        <v>611</v>
      </c>
      <c r="B1058" s="201">
        <v>1</v>
      </c>
      <c r="C1058" s="201">
        <v>1</v>
      </c>
      <c r="D1058" s="201">
        <v>60</v>
      </c>
      <c r="E1058" s="201">
        <v>1765</v>
      </c>
      <c r="F1058" s="307">
        <v>343656</v>
      </c>
    </row>
    <row r="1059" spans="1:6" s="47" customFormat="1" ht="15" x14ac:dyDescent="0.25">
      <c r="A1059" s="291" t="s">
        <v>612</v>
      </c>
      <c r="B1059" s="201">
        <v>1</v>
      </c>
      <c r="C1059" s="201">
        <v>1</v>
      </c>
      <c r="D1059" s="201">
        <v>150</v>
      </c>
      <c r="E1059" s="201">
        <v>2573</v>
      </c>
      <c r="F1059" s="307">
        <v>901620</v>
      </c>
    </row>
    <row r="1060" spans="1:6" s="47" customFormat="1" ht="15" x14ac:dyDescent="0.25">
      <c r="A1060" s="291" t="s">
        <v>613</v>
      </c>
      <c r="B1060" s="201">
        <v>62</v>
      </c>
      <c r="C1060" s="201">
        <v>0</v>
      </c>
      <c r="D1060" s="201">
        <v>0</v>
      </c>
      <c r="E1060" s="201">
        <v>8666</v>
      </c>
      <c r="F1060" s="307">
        <v>1762524</v>
      </c>
    </row>
    <row r="1061" spans="1:6" s="47" customFormat="1" ht="15" x14ac:dyDescent="0.25">
      <c r="A1061" s="291" t="s">
        <v>614</v>
      </c>
      <c r="B1061" s="201">
        <v>61</v>
      </c>
      <c r="C1061" s="201">
        <v>61</v>
      </c>
      <c r="D1061" s="201">
        <v>0</v>
      </c>
      <c r="E1061" s="201">
        <v>8694</v>
      </c>
      <c r="F1061" s="307">
        <v>1745040</v>
      </c>
    </row>
    <row r="1062" spans="1:6" ht="15" x14ac:dyDescent="0.25">
      <c r="A1062" s="291" t="s">
        <v>615</v>
      </c>
      <c r="B1062" s="201">
        <v>60</v>
      </c>
      <c r="C1062" s="201">
        <v>0</v>
      </c>
      <c r="D1062" s="201">
        <v>0</v>
      </c>
      <c r="E1062" s="201">
        <v>8578</v>
      </c>
      <c r="F1062" s="307">
        <v>1744644</v>
      </c>
    </row>
    <row r="1063" spans="1:6" customFormat="1" ht="15" x14ac:dyDescent="0.25">
      <c r="A1063" s="291" t="s">
        <v>616</v>
      </c>
      <c r="B1063" s="201">
        <v>64</v>
      </c>
      <c r="C1063" s="201">
        <v>0</v>
      </c>
      <c r="D1063" s="201">
        <v>0</v>
      </c>
      <c r="E1063" s="201">
        <v>8755</v>
      </c>
      <c r="F1063" s="307">
        <v>1756404</v>
      </c>
    </row>
    <row r="1064" spans="1:6" customFormat="1" ht="15" x14ac:dyDescent="0.25">
      <c r="A1064" s="291" t="s">
        <v>617</v>
      </c>
      <c r="B1064" s="201">
        <v>65</v>
      </c>
      <c r="C1064" s="201">
        <v>0</v>
      </c>
      <c r="D1064" s="201">
        <v>0</v>
      </c>
      <c r="E1064" s="201">
        <v>8755</v>
      </c>
      <c r="F1064" s="307">
        <v>1750044</v>
      </c>
    </row>
    <row r="1065" spans="1:6" customFormat="1" ht="15" x14ac:dyDescent="0.25">
      <c r="A1065" s="291" t="s">
        <v>618</v>
      </c>
      <c r="B1065" s="201">
        <v>60</v>
      </c>
      <c r="C1065" s="201">
        <v>0</v>
      </c>
      <c r="D1065" s="201">
        <v>0</v>
      </c>
      <c r="E1065" s="201">
        <v>8580</v>
      </c>
      <c r="F1065" s="307">
        <v>1745040</v>
      </c>
    </row>
    <row r="1066" spans="1:6" customFormat="1" ht="15" x14ac:dyDescent="0.25">
      <c r="A1066" s="291" t="s">
        <v>619</v>
      </c>
      <c r="B1066" s="201">
        <v>61</v>
      </c>
      <c r="C1066" s="201">
        <v>0</v>
      </c>
      <c r="D1066" s="201">
        <v>0</v>
      </c>
      <c r="E1066" s="201">
        <v>8624</v>
      </c>
      <c r="F1066" s="307">
        <v>1753980</v>
      </c>
    </row>
    <row r="1067" spans="1:6" customFormat="1" ht="15" x14ac:dyDescent="0.25">
      <c r="A1067" s="291" t="s">
        <v>620</v>
      </c>
      <c r="B1067" s="201">
        <v>56</v>
      </c>
      <c r="C1067" s="201">
        <v>0</v>
      </c>
      <c r="D1067" s="201">
        <v>0</v>
      </c>
      <c r="E1067" s="201">
        <v>7480</v>
      </c>
      <c r="F1067" s="307">
        <v>1521696</v>
      </c>
    </row>
    <row r="1068" spans="1:6" customFormat="1" ht="15" x14ac:dyDescent="0.25">
      <c r="A1068" s="291" t="s">
        <v>621</v>
      </c>
      <c r="B1068" s="201">
        <v>40</v>
      </c>
      <c r="C1068" s="201">
        <v>40</v>
      </c>
      <c r="D1068" s="201">
        <v>0</v>
      </c>
      <c r="E1068" s="201">
        <v>4984</v>
      </c>
      <c r="F1068" s="307">
        <v>1013952</v>
      </c>
    </row>
    <row r="1069" spans="1:6" customFormat="1" ht="15" x14ac:dyDescent="0.25">
      <c r="A1069" s="288" t="s">
        <v>622</v>
      </c>
      <c r="B1069" s="313">
        <v>3</v>
      </c>
      <c r="C1069" s="313">
        <v>1</v>
      </c>
      <c r="D1069" s="313">
        <v>0</v>
      </c>
      <c r="E1069" s="313">
        <v>1609</v>
      </c>
      <c r="F1069" s="353">
        <v>337932</v>
      </c>
    </row>
    <row r="1070" spans="1:6" customFormat="1" ht="15" x14ac:dyDescent="0.25">
      <c r="A1070" s="290" t="s">
        <v>623</v>
      </c>
      <c r="B1070" s="314"/>
      <c r="C1070" s="314"/>
      <c r="D1070" s="314"/>
      <c r="E1070" s="314"/>
      <c r="F1070" s="355"/>
    </row>
    <row r="1071" spans="1:6" customFormat="1" ht="15" x14ac:dyDescent="0.25">
      <c r="A1071" s="291" t="s">
        <v>624</v>
      </c>
      <c r="B1071" s="199">
        <v>1</v>
      </c>
      <c r="C1071" s="199">
        <v>1</v>
      </c>
      <c r="D1071" s="199">
        <v>0</v>
      </c>
      <c r="E1071" s="199">
        <v>1213</v>
      </c>
      <c r="F1071" s="308">
        <v>246720</v>
      </c>
    </row>
    <row r="1072" spans="1:6" customFormat="1" ht="15" x14ac:dyDescent="0.25">
      <c r="A1072" s="291" t="s">
        <v>625</v>
      </c>
      <c r="B1072" s="199">
        <v>1</v>
      </c>
      <c r="C1072" s="199">
        <v>1</v>
      </c>
      <c r="D1072" s="199">
        <v>370</v>
      </c>
      <c r="E1072" s="199">
        <v>10160</v>
      </c>
      <c r="F1072" s="308">
        <v>2771676</v>
      </c>
    </row>
    <row r="1073" spans="1:6" customFormat="1" ht="15" x14ac:dyDescent="0.25">
      <c r="A1073" s="291" t="s">
        <v>644</v>
      </c>
      <c r="B1073" s="199">
        <v>1</v>
      </c>
      <c r="C1073" s="199">
        <v>1</v>
      </c>
      <c r="D1073" s="199">
        <v>300</v>
      </c>
      <c r="E1073" s="199">
        <v>7740</v>
      </c>
      <c r="F1073" s="308">
        <v>2247300</v>
      </c>
    </row>
    <row r="1074" spans="1:6" customFormat="1" ht="15" x14ac:dyDescent="0.25">
      <c r="A1074" s="291" t="s">
        <v>645</v>
      </c>
      <c r="B1074" s="199">
        <v>1</v>
      </c>
      <c r="C1074" s="199">
        <v>1</v>
      </c>
      <c r="D1074" s="199">
        <v>200</v>
      </c>
      <c r="E1074" s="199">
        <v>4974</v>
      </c>
      <c r="F1074" s="308">
        <v>2237808</v>
      </c>
    </row>
    <row r="1075" spans="1:6" customFormat="1" ht="15" x14ac:dyDescent="0.25">
      <c r="A1075" s="291" t="s">
        <v>646</v>
      </c>
      <c r="B1075" s="199">
        <v>12</v>
      </c>
      <c r="C1075" s="199">
        <v>0</v>
      </c>
      <c r="D1075" s="199">
        <v>0</v>
      </c>
      <c r="E1075" s="199">
        <v>2898</v>
      </c>
      <c r="F1075" s="308">
        <v>589464</v>
      </c>
    </row>
    <row r="1076" spans="1:6" customFormat="1" ht="15" x14ac:dyDescent="0.25">
      <c r="A1076" s="291" t="s">
        <v>647</v>
      </c>
      <c r="B1076" s="199">
        <v>1</v>
      </c>
      <c r="C1076" s="199">
        <v>0</v>
      </c>
      <c r="D1076" s="199">
        <v>0</v>
      </c>
      <c r="E1076" s="199">
        <v>2898</v>
      </c>
      <c r="F1076" s="308">
        <v>0</v>
      </c>
    </row>
    <row r="1077" spans="1:6" customFormat="1" ht="15" x14ac:dyDescent="0.25">
      <c r="A1077" s="291" t="s">
        <v>648</v>
      </c>
      <c r="B1077" s="199">
        <v>1</v>
      </c>
      <c r="C1077" s="199">
        <v>1</v>
      </c>
      <c r="D1077" s="199">
        <v>0</v>
      </c>
      <c r="E1077" s="199">
        <v>1911</v>
      </c>
      <c r="F1077" s="308">
        <v>317604</v>
      </c>
    </row>
    <row r="1078" spans="1:6" customFormat="1" ht="15" x14ac:dyDescent="0.25">
      <c r="A1078" s="291" t="s">
        <v>649</v>
      </c>
      <c r="B1078" s="199">
        <v>5</v>
      </c>
      <c r="C1078" s="199">
        <v>0</v>
      </c>
      <c r="D1078" s="199">
        <v>0</v>
      </c>
      <c r="E1078" s="199">
        <v>920</v>
      </c>
      <c r="F1078" s="308">
        <v>152928</v>
      </c>
    </row>
    <row r="1079" spans="1:6" customFormat="1" ht="15" x14ac:dyDescent="0.25">
      <c r="A1079" s="291" t="s">
        <v>650</v>
      </c>
      <c r="B1079" s="199">
        <v>1</v>
      </c>
      <c r="C1079" s="199">
        <v>1</v>
      </c>
      <c r="D1079" s="199">
        <v>0</v>
      </c>
      <c r="E1079" s="199">
        <v>6500</v>
      </c>
      <c r="F1079" s="308">
        <v>1080300</v>
      </c>
    </row>
    <row r="1080" spans="1:6" customFormat="1" ht="15" x14ac:dyDescent="0.25">
      <c r="A1080" s="291" t="s">
        <v>651</v>
      </c>
      <c r="B1080" s="199">
        <v>1</v>
      </c>
      <c r="C1080" s="199">
        <v>1</v>
      </c>
      <c r="D1080" s="199">
        <v>140</v>
      </c>
      <c r="E1080" s="199">
        <v>3200</v>
      </c>
      <c r="F1080" s="308">
        <v>1463040</v>
      </c>
    </row>
    <row r="1081" spans="1:6" customFormat="1" ht="15" x14ac:dyDescent="0.25">
      <c r="A1081" s="291" t="s">
        <v>652</v>
      </c>
      <c r="B1081" s="199">
        <v>1</v>
      </c>
      <c r="C1081" s="199">
        <v>1</v>
      </c>
      <c r="D1081" s="199">
        <v>0</v>
      </c>
      <c r="E1081" s="199">
        <v>224.4</v>
      </c>
      <c r="F1081" s="308">
        <v>51432</v>
      </c>
    </row>
    <row r="1082" spans="1:6" customFormat="1" ht="15" x14ac:dyDescent="0.25">
      <c r="A1082" s="291" t="s">
        <v>823</v>
      </c>
      <c r="B1082" s="199">
        <v>1</v>
      </c>
      <c r="C1082" s="199">
        <v>1</v>
      </c>
      <c r="D1082" s="199">
        <v>120</v>
      </c>
      <c r="E1082" s="199">
        <v>2964</v>
      </c>
      <c r="F1082" s="308">
        <v>898920</v>
      </c>
    </row>
    <row r="1083" spans="1:6" customFormat="1" ht="15" x14ac:dyDescent="0.25">
      <c r="A1083" s="288" t="s">
        <v>824</v>
      </c>
      <c r="B1083" s="313">
        <v>3</v>
      </c>
      <c r="C1083" s="313">
        <v>3</v>
      </c>
      <c r="D1083" s="313">
        <v>189</v>
      </c>
      <c r="E1083" s="313">
        <v>6658.4</v>
      </c>
      <c r="F1083" s="353">
        <v>1123656</v>
      </c>
    </row>
    <row r="1084" spans="1:6" customFormat="1" ht="15" x14ac:dyDescent="0.25">
      <c r="A1084" s="289" t="s">
        <v>912</v>
      </c>
      <c r="B1084" s="315"/>
      <c r="C1084" s="315"/>
      <c r="D1084" s="315"/>
      <c r="E1084" s="315"/>
      <c r="F1084" s="354"/>
    </row>
    <row r="1085" spans="1:6" customFormat="1" ht="15" x14ac:dyDescent="0.25">
      <c r="A1085" s="290" t="s">
        <v>913</v>
      </c>
      <c r="B1085" s="314"/>
      <c r="C1085" s="314"/>
      <c r="D1085" s="314"/>
      <c r="E1085" s="314"/>
      <c r="F1085" s="355"/>
    </row>
    <row r="1086" spans="1:6" customFormat="1" ht="15" x14ac:dyDescent="0.25">
      <c r="A1086" s="291" t="s">
        <v>914</v>
      </c>
      <c r="B1086" s="199">
        <v>1</v>
      </c>
      <c r="C1086" s="199">
        <v>1</v>
      </c>
      <c r="D1086" s="199">
        <v>500</v>
      </c>
      <c r="E1086" s="199">
        <v>22456</v>
      </c>
      <c r="F1086" s="308">
        <v>3745500</v>
      </c>
    </row>
    <row r="1087" spans="1:6" customFormat="1" ht="15" x14ac:dyDescent="0.25">
      <c r="A1087" s="291" t="s">
        <v>956</v>
      </c>
      <c r="B1087" s="199">
        <v>1</v>
      </c>
      <c r="C1087" s="199">
        <v>1</v>
      </c>
      <c r="D1087" s="199">
        <v>230</v>
      </c>
      <c r="E1087" s="199">
        <v>2567</v>
      </c>
      <c r="F1087" s="308">
        <v>905606</v>
      </c>
    </row>
    <row r="1088" spans="1:6" customFormat="1" ht="15" x14ac:dyDescent="0.25">
      <c r="A1088" s="291" t="s">
        <v>957</v>
      </c>
      <c r="B1088" s="199">
        <v>1</v>
      </c>
      <c r="C1088" s="199">
        <v>1</v>
      </c>
      <c r="D1088" s="199">
        <v>110</v>
      </c>
      <c r="E1088" s="199">
        <v>2449</v>
      </c>
      <c r="F1088" s="308">
        <v>433116</v>
      </c>
    </row>
    <row r="1089" spans="1:6" customFormat="1" ht="15" x14ac:dyDescent="0.25">
      <c r="A1089" s="291" t="s">
        <v>958</v>
      </c>
      <c r="B1089" s="199">
        <v>1</v>
      </c>
      <c r="C1089" s="199">
        <v>1</v>
      </c>
      <c r="D1089" s="199">
        <v>350</v>
      </c>
      <c r="E1089" s="199">
        <v>19250</v>
      </c>
      <c r="F1089" s="308">
        <v>1529416</v>
      </c>
    </row>
    <row r="1090" spans="1:6" customFormat="1" ht="15" x14ac:dyDescent="0.25">
      <c r="A1090" s="291" t="s">
        <v>959</v>
      </c>
      <c r="B1090" s="199">
        <v>1</v>
      </c>
      <c r="C1090" s="199">
        <v>1</v>
      </c>
      <c r="D1090" s="199">
        <v>300</v>
      </c>
      <c r="E1090" s="199">
        <v>11125.5</v>
      </c>
      <c r="F1090" s="308">
        <v>1194225</v>
      </c>
    </row>
    <row r="1091" spans="1:6" customFormat="1" ht="15" x14ac:dyDescent="0.25">
      <c r="A1091" s="291" t="s">
        <v>960</v>
      </c>
      <c r="B1091" s="199">
        <v>1</v>
      </c>
      <c r="C1091" s="199">
        <v>1</v>
      </c>
      <c r="D1091" s="199">
        <v>140</v>
      </c>
      <c r="E1091" s="199">
        <v>4228</v>
      </c>
      <c r="F1091" s="308">
        <v>524370</v>
      </c>
    </row>
    <row r="1092" spans="1:6" customFormat="1" ht="15" x14ac:dyDescent="0.25">
      <c r="A1092" s="291" t="s">
        <v>961</v>
      </c>
      <c r="B1092" s="199">
        <v>1</v>
      </c>
      <c r="C1092" s="199">
        <v>1</v>
      </c>
      <c r="D1092" s="199">
        <v>750</v>
      </c>
      <c r="E1092" s="199">
        <v>50767.5</v>
      </c>
      <c r="F1092" s="308">
        <v>1872750</v>
      </c>
    </row>
    <row r="1093" spans="1:6" s="101" customFormat="1" ht="15" x14ac:dyDescent="0.25">
      <c r="A1093" s="291" t="s">
        <v>962</v>
      </c>
      <c r="B1093" s="199">
        <v>1</v>
      </c>
      <c r="C1093" s="199">
        <v>1</v>
      </c>
      <c r="D1093" s="199">
        <v>12.5</v>
      </c>
      <c r="E1093" s="199">
        <v>1837</v>
      </c>
      <c r="F1093" s="308">
        <v>15606</v>
      </c>
    </row>
    <row r="1094" spans="1:6" s="101" customFormat="1" ht="15" x14ac:dyDescent="0.25">
      <c r="A1094" s="291" t="s">
        <v>963</v>
      </c>
      <c r="B1094" s="199">
        <v>1</v>
      </c>
      <c r="C1094" s="199">
        <v>1</v>
      </c>
      <c r="D1094" s="199">
        <v>38.75</v>
      </c>
      <c r="E1094" s="199">
        <v>7045</v>
      </c>
      <c r="F1094" s="308">
        <v>48380</v>
      </c>
    </row>
    <row r="1095" spans="1:6" s="101" customFormat="1" ht="15" x14ac:dyDescent="0.25">
      <c r="A1095" s="291" t="s">
        <v>964</v>
      </c>
      <c r="B1095" s="199">
        <v>1</v>
      </c>
      <c r="C1095" s="199">
        <v>1</v>
      </c>
      <c r="D1095" s="199">
        <v>12.5</v>
      </c>
      <c r="E1095" s="199">
        <v>1155</v>
      </c>
      <c r="F1095" s="308">
        <v>15606</v>
      </c>
    </row>
    <row r="1096" spans="1:6" s="101" customFormat="1" ht="15.75" thickBot="1" x14ac:dyDescent="0.3">
      <c r="A1096" s="203" t="s">
        <v>915</v>
      </c>
      <c r="B1096" s="204">
        <f t="shared" ref="B1096:D1096" si="1">SUM(B624:B1095)</f>
        <v>11859</v>
      </c>
      <c r="C1096" s="204">
        <f t="shared" si="1"/>
        <v>5648</v>
      </c>
      <c r="D1096" s="204">
        <f t="shared" si="1"/>
        <v>7828.46</v>
      </c>
      <c r="E1096" s="293">
        <f>SUM(E624:E1095)</f>
        <v>2285421.8999999994</v>
      </c>
      <c r="F1096" s="221">
        <f>SUM(F624:F1095)</f>
        <v>432780697</v>
      </c>
    </row>
    <row r="1097" spans="1:6" s="101" customFormat="1" ht="15" x14ac:dyDescent="0.25">
      <c r="A1097" s="132"/>
      <c r="B1097" s="133"/>
      <c r="C1097" s="133"/>
      <c r="D1097" s="133"/>
      <c r="E1097" s="133"/>
    </row>
    <row r="1098" spans="1:6" customFormat="1" ht="15" x14ac:dyDescent="0.25">
      <c r="A1098" s="52" t="s">
        <v>628</v>
      </c>
      <c r="B1098" s="119"/>
      <c r="C1098" s="119"/>
      <c r="D1098" s="119"/>
      <c r="E1098" s="110"/>
      <c r="F1098" s="52"/>
    </row>
    <row r="1099" spans="1:6" customFormat="1" ht="15.75" thickBot="1" x14ac:dyDescent="0.3">
      <c r="A1099" s="53" t="s">
        <v>629</v>
      </c>
      <c r="B1099" s="119"/>
      <c r="C1099" s="119"/>
      <c r="D1099" s="119"/>
      <c r="E1099" s="110"/>
      <c r="F1099" s="53"/>
    </row>
    <row r="1100" spans="1:6" customFormat="1" ht="90" thickBot="1" x14ac:dyDescent="0.3">
      <c r="A1100" s="122" t="s">
        <v>189</v>
      </c>
      <c r="B1100" s="123" t="s">
        <v>630</v>
      </c>
      <c r="C1100" s="117" t="s">
        <v>631</v>
      </c>
      <c r="D1100" s="117" t="s">
        <v>971</v>
      </c>
      <c r="E1100" s="117" t="s">
        <v>632</v>
      </c>
      <c r="F1100" s="124" t="s">
        <v>633</v>
      </c>
    </row>
    <row r="1101" spans="1:6" customFormat="1" ht="15.75" thickTop="1" x14ac:dyDescent="0.25">
      <c r="A1101" s="288" t="s">
        <v>193</v>
      </c>
      <c r="B1101" s="313">
        <v>5918.6629999999986</v>
      </c>
      <c r="C1101" s="313">
        <v>4314.2629999999999</v>
      </c>
      <c r="D1101" s="313">
        <v>30432.47398987308</v>
      </c>
      <c r="E1101" s="313">
        <v>254</v>
      </c>
      <c r="F1101" s="356">
        <v>276</v>
      </c>
    </row>
    <row r="1102" spans="1:6" customFormat="1" ht="15" x14ac:dyDescent="0.25">
      <c r="A1102" s="289" t="s">
        <v>194</v>
      </c>
      <c r="B1102" s="315"/>
      <c r="C1102" s="315"/>
      <c r="D1102" s="315"/>
      <c r="E1102" s="315"/>
      <c r="F1102" s="357"/>
    </row>
    <row r="1103" spans="1:6" customFormat="1" ht="15" x14ac:dyDescent="0.25">
      <c r="A1103" s="289" t="s">
        <v>195</v>
      </c>
      <c r="B1103" s="315"/>
      <c r="C1103" s="315"/>
      <c r="D1103" s="315"/>
      <c r="E1103" s="315"/>
      <c r="F1103" s="357"/>
    </row>
    <row r="1104" spans="1:6" customFormat="1" ht="15" x14ac:dyDescent="0.25">
      <c r="A1104" s="289" t="s">
        <v>196</v>
      </c>
      <c r="B1104" s="315"/>
      <c r="C1104" s="315"/>
      <c r="D1104" s="315"/>
      <c r="E1104" s="315"/>
      <c r="F1104" s="357"/>
    </row>
    <row r="1105" spans="1:6" customFormat="1" ht="15" x14ac:dyDescent="0.25">
      <c r="A1105" s="289" t="s">
        <v>197</v>
      </c>
      <c r="B1105" s="315"/>
      <c r="C1105" s="315"/>
      <c r="D1105" s="315"/>
      <c r="E1105" s="315"/>
      <c r="F1105" s="357"/>
    </row>
    <row r="1106" spans="1:6" customFormat="1" ht="15" x14ac:dyDescent="0.25">
      <c r="A1106" s="289" t="s">
        <v>198</v>
      </c>
      <c r="B1106" s="315"/>
      <c r="C1106" s="315"/>
      <c r="D1106" s="315"/>
      <c r="E1106" s="315"/>
      <c r="F1106" s="357"/>
    </row>
    <row r="1107" spans="1:6" customFormat="1" ht="15" x14ac:dyDescent="0.25">
      <c r="A1107" s="289" t="s">
        <v>942</v>
      </c>
      <c r="B1107" s="315"/>
      <c r="C1107" s="315"/>
      <c r="D1107" s="315"/>
      <c r="E1107" s="315"/>
      <c r="F1107" s="357"/>
    </row>
    <row r="1108" spans="1:6" customFormat="1" ht="15" x14ac:dyDescent="0.25">
      <c r="A1108" s="290" t="s">
        <v>943</v>
      </c>
      <c r="B1108" s="314"/>
      <c r="C1108" s="314"/>
      <c r="D1108" s="314"/>
      <c r="E1108" s="314"/>
      <c r="F1108" s="358"/>
    </row>
    <row r="1109" spans="1:6" customFormat="1" ht="15" x14ac:dyDescent="0.25">
      <c r="A1109" s="291" t="s">
        <v>199</v>
      </c>
      <c r="B1109" s="200">
        <v>2832.4630000000038</v>
      </c>
      <c r="C1109" s="200">
        <v>1934.2229999999995</v>
      </c>
      <c r="D1109" s="200">
        <v>27269.636647513431</v>
      </c>
      <c r="E1109" s="200">
        <v>224</v>
      </c>
      <c r="F1109" s="309">
        <v>218</v>
      </c>
    </row>
    <row r="1110" spans="1:6" customFormat="1" ht="15" x14ac:dyDescent="0.25">
      <c r="A1110" s="288" t="s">
        <v>200</v>
      </c>
      <c r="B1110" s="313">
        <v>-17.803000000000001</v>
      </c>
      <c r="C1110" s="313">
        <v>-21.162999999999997</v>
      </c>
      <c r="D1110" s="313">
        <v>-169.81568109683971</v>
      </c>
      <c r="E1110" s="313">
        <v>19</v>
      </c>
      <c r="F1110" s="356">
        <v>4</v>
      </c>
    </row>
    <row r="1111" spans="1:6" customFormat="1" ht="15" x14ac:dyDescent="0.25">
      <c r="A1111" s="289" t="s">
        <v>201</v>
      </c>
      <c r="B1111" s="315"/>
      <c r="C1111" s="315"/>
      <c r="D1111" s="315"/>
      <c r="E1111" s="315"/>
      <c r="F1111" s="357"/>
    </row>
    <row r="1112" spans="1:6" customFormat="1" ht="15" x14ac:dyDescent="0.25">
      <c r="A1112" s="289" t="s">
        <v>202</v>
      </c>
      <c r="B1112" s="315"/>
      <c r="C1112" s="315"/>
      <c r="D1112" s="315"/>
      <c r="E1112" s="315"/>
      <c r="F1112" s="357"/>
    </row>
    <row r="1113" spans="1:6" customFormat="1" ht="15" x14ac:dyDescent="0.25">
      <c r="A1113" s="289" t="s">
        <v>203</v>
      </c>
      <c r="B1113" s="315"/>
      <c r="C1113" s="315"/>
      <c r="D1113" s="315"/>
      <c r="E1113" s="315"/>
      <c r="F1113" s="357"/>
    </row>
    <row r="1114" spans="1:6" customFormat="1" ht="15" x14ac:dyDescent="0.25">
      <c r="A1114" s="290" t="s">
        <v>204</v>
      </c>
      <c r="B1114" s="314"/>
      <c r="C1114" s="314"/>
      <c r="D1114" s="314"/>
      <c r="E1114" s="314"/>
      <c r="F1114" s="358"/>
    </row>
    <row r="1115" spans="1:6" customFormat="1" ht="15" x14ac:dyDescent="0.25">
      <c r="A1115" s="291" t="s">
        <v>205</v>
      </c>
      <c r="B1115" s="200">
        <v>0</v>
      </c>
      <c r="C1115" s="200">
        <v>0</v>
      </c>
      <c r="D1115" s="200">
        <v>-8.6243061777714347E-3</v>
      </c>
      <c r="E1115" s="200">
        <v>1</v>
      </c>
      <c r="F1115" s="309">
        <v>1</v>
      </c>
    </row>
    <row r="1116" spans="1:6" customFormat="1" ht="15" x14ac:dyDescent="0.25">
      <c r="A1116" s="291" t="s">
        <v>206</v>
      </c>
      <c r="B1116" s="200">
        <v>315.5</v>
      </c>
      <c r="C1116" s="200">
        <v>315.5</v>
      </c>
      <c r="D1116" s="200">
        <v>131.45833333333334</v>
      </c>
      <c r="E1116" s="200">
        <v>0</v>
      </c>
      <c r="F1116" s="309">
        <v>0</v>
      </c>
    </row>
    <row r="1117" spans="1:6" customFormat="1" ht="15" x14ac:dyDescent="0.25">
      <c r="A1117" s="288" t="s">
        <v>207</v>
      </c>
      <c r="B1117" s="313">
        <v>6936.7209999449988</v>
      </c>
      <c r="C1117" s="313">
        <v>5641.440999944999</v>
      </c>
      <c r="D1117" s="313">
        <v>43688.726576924593</v>
      </c>
      <c r="E1117" s="313">
        <v>62</v>
      </c>
      <c r="F1117" s="356">
        <v>243</v>
      </c>
    </row>
    <row r="1118" spans="1:6" customFormat="1" ht="15" x14ac:dyDescent="0.25">
      <c r="A1118" s="289" t="s">
        <v>208</v>
      </c>
      <c r="B1118" s="315"/>
      <c r="C1118" s="315"/>
      <c r="D1118" s="315"/>
      <c r="E1118" s="315"/>
      <c r="F1118" s="357"/>
    </row>
    <row r="1119" spans="1:6" customFormat="1" ht="15" x14ac:dyDescent="0.25">
      <c r="A1119" s="289" t="s">
        <v>209</v>
      </c>
      <c r="B1119" s="315"/>
      <c r="C1119" s="315"/>
      <c r="D1119" s="315"/>
      <c r="E1119" s="315"/>
      <c r="F1119" s="357"/>
    </row>
    <row r="1120" spans="1:6" customFormat="1" ht="15" x14ac:dyDescent="0.25">
      <c r="A1120" s="289" t="s">
        <v>210</v>
      </c>
      <c r="B1120" s="315"/>
      <c r="C1120" s="315"/>
      <c r="D1120" s="315"/>
      <c r="E1120" s="315"/>
      <c r="F1120" s="357"/>
    </row>
    <row r="1121" spans="1:6" customFormat="1" ht="15" x14ac:dyDescent="0.25">
      <c r="A1121" s="289" t="s">
        <v>211</v>
      </c>
      <c r="B1121" s="315"/>
      <c r="C1121" s="315"/>
      <c r="D1121" s="315"/>
      <c r="E1121" s="315"/>
      <c r="F1121" s="357"/>
    </row>
    <row r="1122" spans="1:6" customFormat="1" ht="15" x14ac:dyDescent="0.25">
      <c r="A1122" s="289" t="s">
        <v>212</v>
      </c>
      <c r="B1122" s="315"/>
      <c r="C1122" s="315"/>
      <c r="D1122" s="315"/>
      <c r="E1122" s="315"/>
      <c r="F1122" s="357"/>
    </row>
    <row r="1123" spans="1:6" customFormat="1" ht="15" x14ac:dyDescent="0.25">
      <c r="A1123" s="289" t="s">
        <v>213</v>
      </c>
      <c r="B1123" s="315"/>
      <c r="C1123" s="315"/>
      <c r="D1123" s="315"/>
      <c r="E1123" s="315"/>
      <c r="F1123" s="357"/>
    </row>
    <row r="1124" spans="1:6" customFormat="1" ht="15" x14ac:dyDescent="0.25">
      <c r="A1124" s="289" t="s">
        <v>214</v>
      </c>
      <c r="B1124" s="315"/>
      <c r="C1124" s="315"/>
      <c r="D1124" s="315"/>
      <c r="E1124" s="315"/>
      <c r="F1124" s="357"/>
    </row>
    <row r="1125" spans="1:6" customFormat="1" ht="15" x14ac:dyDescent="0.25">
      <c r="A1125" s="289" t="s">
        <v>215</v>
      </c>
      <c r="B1125" s="315"/>
      <c r="C1125" s="315"/>
      <c r="D1125" s="315"/>
      <c r="E1125" s="315"/>
      <c r="F1125" s="357"/>
    </row>
    <row r="1126" spans="1:6" customFormat="1" ht="15" x14ac:dyDescent="0.25">
      <c r="A1126" s="290" t="s">
        <v>216</v>
      </c>
      <c r="B1126" s="314"/>
      <c r="C1126" s="314"/>
      <c r="D1126" s="314"/>
      <c r="E1126" s="314"/>
      <c r="F1126" s="358"/>
    </row>
    <row r="1127" spans="1:6" customFormat="1" ht="15" x14ac:dyDescent="0.25">
      <c r="A1127" s="288" t="s">
        <v>217</v>
      </c>
      <c r="B1127" s="313">
        <v>14274.283000027999</v>
      </c>
      <c r="C1127" s="313">
        <v>11810.563000028</v>
      </c>
      <c r="D1127" s="313">
        <v>87620.874776939905</v>
      </c>
      <c r="E1127" s="313">
        <v>306</v>
      </c>
      <c r="F1127" s="356">
        <v>544</v>
      </c>
    </row>
    <row r="1128" spans="1:6" customFormat="1" ht="15" x14ac:dyDescent="0.25">
      <c r="A1128" s="289" t="s">
        <v>218</v>
      </c>
      <c r="B1128" s="315"/>
      <c r="C1128" s="315"/>
      <c r="D1128" s="315"/>
      <c r="E1128" s="315"/>
      <c r="F1128" s="357"/>
    </row>
    <row r="1129" spans="1:6" customFormat="1" ht="15" x14ac:dyDescent="0.25">
      <c r="A1129" s="289" t="s">
        <v>219</v>
      </c>
      <c r="B1129" s="315"/>
      <c r="C1129" s="315"/>
      <c r="D1129" s="315"/>
      <c r="E1129" s="315"/>
      <c r="F1129" s="357"/>
    </row>
    <row r="1130" spans="1:6" customFormat="1" ht="15" x14ac:dyDescent="0.25">
      <c r="A1130" s="289" t="s">
        <v>220</v>
      </c>
      <c r="B1130" s="315"/>
      <c r="C1130" s="315"/>
      <c r="D1130" s="315"/>
      <c r="E1130" s="315"/>
      <c r="F1130" s="357"/>
    </row>
    <row r="1131" spans="1:6" customFormat="1" ht="15" x14ac:dyDescent="0.25">
      <c r="A1131" s="289" t="s">
        <v>221</v>
      </c>
      <c r="B1131" s="315"/>
      <c r="C1131" s="315"/>
      <c r="D1131" s="315"/>
      <c r="E1131" s="315"/>
      <c r="F1131" s="357"/>
    </row>
    <row r="1132" spans="1:6" customFormat="1" ht="15" x14ac:dyDescent="0.25">
      <c r="A1132" s="289" t="s">
        <v>222</v>
      </c>
      <c r="B1132" s="315"/>
      <c r="C1132" s="315"/>
      <c r="D1132" s="315"/>
      <c r="E1132" s="315"/>
      <c r="F1132" s="357"/>
    </row>
    <row r="1133" spans="1:6" customFormat="1" ht="15" x14ac:dyDescent="0.25">
      <c r="A1133" s="289" t="s">
        <v>223</v>
      </c>
      <c r="B1133" s="315"/>
      <c r="C1133" s="315"/>
      <c r="D1133" s="315"/>
      <c r="E1133" s="315"/>
      <c r="F1133" s="357"/>
    </row>
    <row r="1134" spans="1:6" customFormat="1" ht="15" x14ac:dyDescent="0.25">
      <c r="A1134" s="289" t="s">
        <v>224</v>
      </c>
      <c r="B1134" s="315"/>
      <c r="C1134" s="315"/>
      <c r="D1134" s="315"/>
      <c r="E1134" s="315"/>
      <c r="F1134" s="357"/>
    </row>
    <row r="1135" spans="1:6" customFormat="1" ht="15" x14ac:dyDescent="0.25">
      <c r="A1135" s="289" t="s">
        <v>225</v>
      </c>
      <c r="B1135" s="315"/>
      <c r="C1135" s="315"/>
      <c r="D1135" s="315"/>
      <c r="E1135" s="315"/>
      <c r="F1135" s="357"/>
    </row>
    <row r="1136" spans="1:6" customFormat="1" ht="15" x14ac:dyDescent="0.25">
      <c r="A1136" s="289" t="s">
        <v>226</v>
      </c>
      <c r="B1136" s="315"/>
      <c r="C1136" s="315"/>
      <c r="D1136" s="315"/>
      <c r="E1136" s="315"/>
      <c r="F1136" s="357"/>
    </row>
    <row r="1137" spans="1:6" customFormat="1" ht="15" x14ac:dyDescent="0.25">
      <c r="A1137" s="289" t="s">
        <v>227</v>
      </c>
      <c r="B1137" s="315"/>
      <c r="C1137" s="315"/>
      <c r="D1137" s="315"/>
      <c r="E1137" s="315"/>
      <c r="F1137" s="357"/>
    </row>
    <row r="1138" spans="1:6" customFormat="1" ht="15" x14ac:dyDescent="0.25">
      <c r="A1138" s="289" t="s">
        <v>228</v>
      </c>
      <c r="B1138" s="315"/>
      <c r="C1138" s="315"/>
      <c r="D1138" s="315"/>
      <c r="E1138" s="315"/>
      <c r="F1138" s="357"/>
    </row>
    <row r="1139" spans="1:6" customFormat="1" ht="15" x14ac:dyDescent="0.25">
      <c r="A1139" s="289" t="s">
        <v>229</v>
      </c>
      <c r="B1139" s="315"/>
      <c r="C1139" s="315"/>
      <c r="D1139" s="315"/>
      <c r="E1139" s="315"/>
      <c r="F1139" s="357"/>
    </row>
    <row r="1140" spans="1:6" customFormat="1" ht="15" x14ac:dyDescent="0.25">
      <c r="A1140" s="289" t="s">
        <v>230</v>
      </c>
      <c r="B1140" s="315"/>
      <c r="C1140" s="315"/>
      <c r="D1140" s="315"/>
      <c r="E1140" s="315"/>
      <c r="F1140" s="357"/>
    </row>
    <row r="1141" spans="1:6" customFormat="1" ht="15" x14ac:dyDescent="0.25">
      <c r="A1141" s="290" t="s">
        <v>231</v>
      </c>
      <c r="B1141" s="314"/>
      <c r="C1141" s="314"/>
      <c r="D1141" s="314"/>
      <c r="E1141" s="314"/>
      <c r="F1141" s="358"/>
    </row>
    <row r="1142" spans="1:6" customFormat="1" ht="15" x14ac:dyDescent="0.25">
      <c r="A1142" s="288" t="s">
        <v>232</v>
      </c>
      <c r="B1142" s="313">
        <v>5143.4629999999997</v>
      </c>
      <c r="C1142" s="313">
        <v>3972.7829999999994</v>
      </c>
      <c r="D1142" s="313">
        <v>28855.647335862461</v>
      </c>
      <c r="E1142" s="313">
        <v>213</v>
      </c>
      <c r="F1142" s="356">
        <v>210</v>
      </c>
    </row>
    <row r="1143" spans="1:6" customFormat="1" ht="15" x14ac:dyDescent="0.25">
      <c r="A1143" s="289" t="s">
        <v>233</v>
      </c>
      <c r="B1143" s="315"/>
      <c r="C1143" s="315"/>
      <c r="D1143" s="315"/>
      <c r="E1143" s="315"/>
      <c r="F1143" s="357"/>
    </row>
    <row r="1144" spans="1:6" customFormat="1" ht="15" x14ac:dyDescent="0.25">
      <c r="A1144" s="289" t="s">
        <v>234</v>
      </c>
      <c r="B1144" s="315"/>
      <c r="C1144" s="315"/>
      <c r="D1144" s="315"/>
      <c r="E1144" s="315"/>
      <c r="F1144" s="357"/>
    </row>
    <row r="1145" spans="1:6" customFormat="1" ht="15" x14ac:dyDescent="0.25">
      <c r="A1145" s="289" t="s">
        <v>235</v>
      </c>
      <c r="B1145" s="315"/>
      <c r="C1145" s="315"/>
      <c r="D1145" s="315"/>
      <c r="E1145" s="315"/>
      <c r="F1145" s="357"/>
    </row>
    <row r="1146" spans="1:6" customFormat="1" ht="15" x14ac:dyDescent="0.25">
      <c r="A1146" s="289" t="s">
        <v>236</v>
      </c>
      <c r="B1146" s="315"/>
      <c r="C1146" s="315"/>
      <c r="D1146" s="315"/>
      <c r="E1146" s="315"/>
      <c r="F1146" s="357"/>
    </row>
    <row r="1147" spans="1:6" customFormat="1" ht="15" x14ac:dyDescent="0.25">
      <c r="A1147" s="289" t="s">
        <v>237</v>
      </c>
      <c r="B1147" s="315"/>
      <c r="C1147" s="315"/>
      <c r="D1147" s="315"/>
      <c r="E1147" s="315"/>
      <c r="F1147" s="357"/>
    </row>
    <row r="1148" spans="1:6" customFormat="1" ht="15" x14ac:dyDescent="0.25">
      <c r="A1148" s="290" t="s">
        <v>238</v>
      </c>
      <c r="B1148" s="314"/>
      <c r="C1148" s="314"/>
      <c r="D1148" s="314"/>
      <c r="E1148" s="314"/>
      <c r="F1148" s="358"/>
    </row>
    <row r="1149" spans="1:6" customFormat="1" ht="15" x14ac:dyDescent="0.25">
      <c r="A1149" s="288" t="s">
        <v>239</v>
      </c>
      <c r="B1149" s="313">
        <v>5592.8150000000005</v>
      </c>
      <c r="C1149" s="313">
        <v>4147.454999999999</v>
      </c>
      <c r="D1149" s="313">
        <v>28598.124644905227</v>
      </c>
      <c r="E1149" s="313">
        <v>213</v>
      </c>
      <c r="F1149" s="356">
        <v>241</v>
      </c>
    </row>
    <row r="1150" spans="1:6" customFormat="1" ht="15" x14ac:dyDescent="0.25">
      <c r="A1150" s="289" t="s">
        <v>240</v>
      </c>
      <c r="B1150" s="315"/>
      <c r="C1150" s="315"/>
      <c r="D1150" s="315"/>
      <c r="E1150" s="315"/>
      <c r="F1150" s="357"/>
    </row>
    <row r="1151" spans="1:6" customFormat="1" ht="15" x14ac:dyDescent="0.25">
      <c r="A1151" s="289" t="s">
        <v>241</v>
      </c>
      <c r="B1151" s="315"/>
      <c r="C1151" s="315"/>
      <c r="D1151" s="315"/>
      <c r="E1151" s="315"/>
      <c r="F1151" s="357"/>
    </row>
    <row r="1152" spans="1:6" customFormat="1" ht="15" x14ac:dyDescent="0.25">
      <c r="A1152" s="289" t="s">
        <v>242</v>
      </c>
      <c r="B1152" s="315"/>
      <c r="C1152" s="315"/>
      <c r="D1152" s="315"/>
      <c r="E1152" s="315"/>
      <c r="F1152" s="357"/>
    </row>
    <row r="1153" spans="1:6" customFormat="1" ht="15" x14ac:dyDescent="0.25">
      <c r="A1153" s="289" t="s">
        <v>243</v>
      </c>
      <c r="B1153" s="315"/>
      <c r="C1153" s="315"/>
      <c r="D1153" s="315"/>
      <c r="E1153" s="315"/>
      <c r="F1153" s="357"/>
    </row>
    <row r="1154" spans="1:6" customFormat="1" ht="15" x14ac:dyDescent="0.25">
      <c r="A1154" s="289" t="s">
        <v>244</v>
      </c>
      <c r="B1154" s="315"/>
      <c r="C1154" s="315"/>
      <c r="D1154" s="315"/>
      <c r="E1154" s="315"/>
      <c r="F1154" s="357"/>
    </row>
    <row r="1155" spans="1:6" customFormat="1" ht="15" x14ac:dyDescent="0.25">
      <c r="A1155" s="289" t="s">
        <v>245</v>
      </c>
      <c r="B1155" s="315"/>
      <c r="C1155" s="315"/>
      <c r="D1155" s="315"/>
      <c r="E1155" s="315"/>
      <c r="F1155" s="357"/>
    </row>
    <row r="1156" spans="1:6" customFormat="1" ht="15" x14ac:dyDescent="0.25">
      <c r="A1156" s="290" t="s">
        <v>246</v>
      </c>
      <c r="B1156" s="314"/>
      <c r="C1156" s="314"/>
      <c r="D1156" s="314"/>
      <c r="E1156" s="314"/>
      <c r="F1156" s="358"/>
    </row>
    <row r="1157" spans="1:6" customFormat="1" ht="15" x14ac:dyDescent="0.25">
      <c r="A1157" s="291" t="s">
        <v>247</v>
      </c>
      <c r="B1157" s="199">
        <v>2167.7020000660004</v>
      </c>
      <c r="C1157" s="199">
        <v>2045.6220000659982</v>
      </c>
      <c r="D1157" s="199">
        <v>22500.953233481567</v>
      </c>
      <c r="E1157" s="199">
        <v>0</v>
      </c>
      <c r="F1157" s="311">
        <v>105</v>
      </c>
    </row>
    <row r="1158" spans="1:6" customFormat="1" ht="15" x14ac:dyDescent="0.25">
      <c r="A1158" s="288" t="s">
        <v>248</v>
      </c>
      <c r="B1158" s="313">
        <v>1853.884</v>
      </c>
      <c r="C1158" s="313">
        <v>1336.7239999999999</v>
      </c>
      <c r="D1158" s="313">
        <v>9054.7425250515771</v>
      </c>
      <c r="E1158" s="313">
        <v>80</v>
      </c>
      <c r="F1158" s="356">
        <v>78</v>
      </c>
    </row>
    <row r="1159" spans="1:6" customFormat="1" ht="15" x14ac:dyDescent="0.25">
      <c r="A1159" s="289" t="s">
        <v>249</v>
      </c>
      <c r="B1159" s="315"/>
      <c r="C1159" s="315"/>
      <c r="D1159" s="315"/>
      <c r="E1159" s="315"/>
      <c r="F1159" s="357"/>
    </row>
    <row r="1160" spans="1:6" customFormat="1" ht="15" x14ac:dyDescent="0.25">
      <c r="A1160" s="290" t="s">
        <v>250</v>
      </c>
      <c r="B1160" s="314"/>
      <c r="C1160" s="314"/>
      <c r="D1160" s="314"/>
      <c r="E1160" s="314"/>
      <c r="F1160" s="358"/>
    </row>
    <row r="1161" spans="1:6" customFormat="1" ht="15" x14ac:dyDescent="0.25">
      <c r="A1161" s="288" t="s">
        <v>251</v>
      </c>
      <c r="B1161" s="313">
        <v>2215.8530000000001</v>
      </c>
      <c r="C1161" s="313">
        <v>1779.893</v>
      </c>
      <c r="D1161" s="313">
        <v>11796.178605170138</v>
      </c>
      <c r="E1161" s="313">
        <v>79</v>
      </c>
      <c r="F1161" s="356">
        <v>76</v>
      </c>
    </row>
    <row r="1162" spans="1:6" customFormat="1" ht="15" x14ac:dyDescent="0.25">
      <c r="A1162" s="290" t="s">
        <v>252</v>
      </c>
      <c r="B1162" s="314"/>
      <c r="C1162" s="314"/>
      <c r="D1162" s="314"/>
      <c r="E1162" s="314"/>
      <c r="F1162" s="358"/>
    </row>
    <row r="1163" spans="1:6" customFormat="1" ht="15" x14ac:dyDescent="0.25">
      <c r="A1163" s="291" t="s">
        <v>253</v>
      </c>
      <c r="B1163" s="199">
        <v>1339.8079999999998</v>
      </c>
      <c r="C1163" s="199">
        <v>927.64800000000014</v>
      </c>
      <c r="D1163" s="199">
        <v>6257.7198010535021</v>
      </c>
      <c r="E1163" s="199">
        <v>38</v>
      </c>
      <c r="F1163" s="311">
        <v>39</v>
      </c>
    </row>
    <row r="1164" spans="1:6" customFormat="1" ht="15" x14ac:dyDescent="0.25">
      <c r="A1164" s="291" t="s">
        <v>254</v>
      </c>
      <c r="B1164" s="199">
        <v>1066.3440000000001</v>
      </c>
      <c r="C1164" s="199">
        <v>762.82400000000007</v>
      </c>
      <c r="D1164" s="199">
        <v>5401.7054059829052</v>
      </c>
      <c r="E1164" s="199">
        <v>40</v>
      </c>
      <c r="F1164" s="311">
        <v>40</v>
      </c>
    </row>
    <row r="1165" spans="1:6" customFormat="1" ht="15" x14ac:dyDescent="0.25">
      <c r="A1165" s="288" t="s">
        <v>255</v>
      </c>
      <c r="B1165" s="199">
        <v>2364.5010000000002</v>
      </c>
      <c r="C1165" s="199">
        <v>1725.2609999999997</v>
      </c>
      <c r="D1165" s="199">
        <v>12851.903553787388</v>
      </c>
      <c r="E1165" s="199">
        <v>85</v>
      </c>
      <c r="F1165" s="311">
        <v>85</v>
      </c>
    </row>
    <row r="1166" spans="1:6" customFormat="1" ht="15" x14ac:dyDescent="0.25">
      <c r="A1166" s="291" t="s">
        <v>256</v>
      </c>
      <c r="B1166" s="199">
        <v>4126.963000026999</v>
      </c>
      <c r="C1166" s="199">
        <v>3487.1630000270029</v>
      </c>
      <c r="D1166" s="199">
        <v>23165.701416093918</v>
      </c>
      <c r="E1166" s="199">
        <v>0</v>
      </c>
      <c r="F1166" s="311">
        <v>120</v>
      </c>
    </row>
    <row r="1167" spans="1:6" customFormat="1" ht="15" x14ac:dyDescent="0.25">
      <c r="A1167" s="288" t="s">
        <v>257</v>
      </c>
      <c r="B1167" s="313">
        <v>3025.1120000000001</v>
      </c>
      <c r="C1167" s="313">
        <v>2339.3919999999998</v>
      </c>
      <c r="D1167" s="313">
        <v>16931.828904687052</v>
      </c>
      <c r="E1167" s="313">
        <v>118</v>
      </c>
      <c r="F1167" s="356">
        <v>120</v>
      </c>
    </row>
    <row r="1168" spans="1:6" customFormat="1" ht="15" x14ac:dyDescent="0.25">
      <c r="A1168" s="289" t="s">
        <v>258</v>
      </c>
      <c r="B1168" s="315"/>
      <c r="C1168" s="315"/>
      <c r="D1168" s="315"/>
      <c r="E1168" s="315"/>
      <c r="F1168" s="357"/>
    </row>
    <row r="1169" spans="1:6" customFormat="1" ht="15" x14ac:dyDescent="0.25">
      <c r="A1169" s="290" t="s">
        <v>259</v>
      </c>
      <c r="B1169" s="314"/>
      <c r="C1169" s="314"/>
      <c r="D1169" s="314"/>
      <c r="E1169" s="314"/>
      <c r="F1169" s="358"/>
    </row>
    <row r="1170" spans="1:6" customFormat="1" ht="15" x14ac:dyDescent="0.25">
      <c r="A1170" s="291" t="s">
        <v>260</v>
      </c>
      <c r="B1170" s="199">
        <v>3583.239</v>
      </c>
      <c r="C1170" s="199">
        <v>2550.0390000000016</v>
      </c>
      <c r="D1170" s="199">
        <v>17632.065740467908</v>
      </c>
      <c r="E1170" s="199">
        <v>186</v>
      </c>
      <c r="F1170" s="311">
        <v>187</v>
      </c>
    </row>
    <row r="1171" spans="1:6" customFormat="1" ht="15" x14ac:dyDescent="0.25">
      <c r="A1171" s="291" t="s">
        <v>261</v>
      </c>
      <c r="B1171" s="199">
        <v>2673.3339999999998</v>
      </c>
      <c r="C1171" s="199">
        <v>1882.0539999999999</v>
      </c>
      <c r="D1171" s="199">
        <v>12723.763089788401</v>
      </c>
      <c r="E1171" s="199">
        <v>132</v>
      </c>
      <c r="F1171" s="311">
        <v>132</v>
      </c>
    </row>
    <row r="1172" spans="1:6" customFormat="1" ht="15" x14ac:dyDescent="0.25">
      <c r="A1172" s="288" t="s">
        <v>262</v>
      </c>
      <c r="B1172" s="313">
        <v>16256.567999953002</v>
      </c>
      <c r="C1172" s="313">
        <v>12352.807999953</v>
      </c>
      <c r="D1172" s="313">
        <v>91129.946131098259</v>
      </c>
      <c r="E1172" s="313">
        <v>394</v>
      </c>
      <c r="F1172" s="356">
        <v>634</v>
      </c>
    </row>
    <row r="1173" spans="1:6" customFormat="1" ht="15" x14ac:dyDescent="0.25">
      <c r="A1173" s="289" t="s">
        <v>263</v>
      </c>
      <c r="B1173" s="315"/>
      <c r="C1173" s="315"/>
      <c r="D1173" s="315"/>
      <c r="E1173" s="315"/>
      <c r="F1173" s="357"/>
    </row>
    <row r="1174" spans="1:6" customFormat="1" ht="15" x14ac:dyDescent="0.25">
      <c r="A1174" s="289" t="s">
        <v>264</v>
      </c>
      <c r="B1174" s="315"/>
      <c r="C1174" s="315"/>
      <c r="D1174" s="315"/>
      <c r="E1174" s="315"/>
      <c r="F1174" s="357"/>
    </row>
    <row r="1175" spans="1:6" customFormat="1" ht="15" x14ac:dyDescent="0.25">
      <c r="A1175" s="289" t="s">
        <v>265</v>
      </c>
      <c r="B1175" s="315"/>
      <c r="C1175" s="315"/>
      <c r="D1175" s="315"/>
      <c r="E1175" s="315"/>
      <c r="F1175" s="357"/>
    </row>
    <row r="1176" spans="1:6" customFormat="1" ht="15" x14ac:dyDescent="0.25">
      <c r="A1176" s="289" t="s">
        <v>266</v>
      </c>
      <c r="B1176" s="315"/>
      <c r="C1176" s="315"/>
      <c r="D1176" s="315"/>
      <c r="E1176" s="315"/>
      <c r="F1176" s="357"/>
    </row>
    <row r="1177" spans="1:6" customFormat="1" ht="15" x14ac:dyDescent="0.25">
      <c r="A1177" s="289" t="s">
        <v>267</v>
      </c>
      <c r="B1177" s="315"/>
      <c r="C1177" s="315"/>
      <c r="D1177" s="315"/>
      <c r="E1177" s="315"/>
      <c r="F1177" s="357"/>
    </row>
    <row r="1178" spans="1:6" customFormat="1" ht="15" x14ac:dyDescent="0.25">
      <c r="A1178" s="289" t="s">
        <v>268</v>
      </c>
      <c r="B1178" s="315"/>
      <c r="C1178" s="315"/>
      <c r="D1178" s="315"/>
      <c r="E1178" s="315"/>
      <c r="F1178" s="357"/>
    </row>
    <row r="1179" spans="1:6" customFormat="1" ht="15" x14ac:dyDescent="0.25">
      <c r="A1179" s="289" t="s">
        <v>269</v>
      </c>
      <c r="B1179" s="315"/>
      <c r="C1179" s="315"/>
      <c r="D1179" s="315"/>
      <c r="E1179" s="315"/>
      <c r="F1179" s="357"/>
    </row>
    <row r="1180" spans="1:6" customFormat="1" ht="15" x14ac:dyDescent="0.25">
      <c r="A1180" s="289" t="s">
        <v>270</v>
      </c>
      <c r="B1180" s="315"/>
      <c r="C1180" s="315"/>
      <c r="D1180" s="315"/>
      <c r="E1180" s="315"/>
      <c r="F1180" s="357"/>
    </row>
    <row r="1181" spans="1:6" customFormat="1" ht="15" x14ac:dyDescent="0.25">
      <c r="A1181" s="289" t="s">
        <v>271</v>
      </c>
      <c r="B1181" s="315"/>
      <c r="C1181" s="315"/>
      <c r="D1181" s="315"/>
      <c r="E1181" s="315"/>
      <c r="F1181" s="357"/>
    </row>
    <row r="1182" spans="1:6" customFormat="1" ht="15" x14ac:dyDescent="0.25">
      <c r="A1182" s="289" t="s">
        <v>272</v>
      </c>
      <c r="B1182" s="315"/>
      <c r="C1182" s="315"/>
      <c r="D1182" s="315"/>
      <c r="E1182" s="315"/>
      <c r="F1182" s="357"/>
    </row>
    <row r="1183" spans="1:6" customFormat="1" ht="15" x14ac:dyDescent="0.25">
      <c r="A1183" s="289" t="s">
        <v>273</v>
      </c>
      <c r="B1183" s="315"/>
      <c r="C1183" s="315"/>
      <c r="D1183" s="315"/>
      <c r="E1183" s="315"/>
      <c r="F1183" s="357"/>
    </row>
    <row r="1184" spans="1:6" customFormat="1" ht="15" x14ac:dyDescent="0.25">
      <c r="A1184" s="289" t="s">
        <v>274</v>
      </c>
      <c r="B1184" s="315"/>
      <c r="C1184" s="315"/>
      <c r="D1184" s="315"/>
      <c r="E1184" s="315"/>
      <c r="F1184" s="357"/>
    </row>
    <row r="1185" spans="1:6" customFormat="1" ht="15" x14ac:dyDescent="0.25">
      <c r="A1185" s="289" t="s">
        <v>275</v>
      </c>
      <c r="B1185" s="315"/>
      <c r="C1185" s="315"/>
      <c r="D1185" s="315"/>
      <c r="E1185" s="315"/>
      <c r="F1185" s="357"/>
    </row>
    <row r="1186" spans="1:6" customFormat="1" ht="15" x14ac:dyDescent="0.25">
      <c r="A1186" s="289" t="s">
        <v>276</v>
      </c>
      <c r="B1186" s="315"/>
      <c r="C1186" s="315"/>
      <c r="D1186" s="315"/>
      <c r="E1186" s="315"/>
      <c r="F1186" s="357"/>
    </row>
    <row r="1187" spans="1:6" customFormat="1" ht="15" x14ac:dyDescent="0.25">
      <c r="A1187" s="290" t="s">
        <v>277</v>
      </c>
      <c r="B1187" s="314"/>
      <c r="C1187" s="314"/>
      <c r="D1187" s="314"/>
      <c r="E1187" s="314"/>
      <c r="F1187" s="358"/>
    </row>
    <row r="1188" spans="1:6" customFormat="1" ht="15" x14ac:dyDescent="0.25">
      <c r="A1188" s="288" t="s">
        <v>278</v>
      </c>
      <c r="B1188" s="313">
        <v>2407.8209999999999</v>
      </c>
      <c r="C1188" s="313">
        <v>1783.7010000000002</v>
      </c>
      <c r="D1188" s="313">
        <v>13315.578975139457</v>
      </c>
      <c r="E1188" s="313">
        <v>98</v>
      </c>
      <c r="F1188" s="356">
        <v>97</v>
      </c>
    </row>
    <row r="1189" spans="1:6" customFormat="1" ht="15" x14ac:dyDescent="0.25">
      <c r="A1189" s="289" t="s">
        <v>279</v>
      </c>
      <c r="B1189" s="315"/>
      <c r="C1189" s="315"/>
      <c r="D1189" s="315"/>
      <c r="E1189" s="315"/>
      <c r="F1189" s="357"/>
    </row>
    <row r="1190" spans="1:6" customFormat="1" ht="15" x14ac:dyDescent="0.25">
      <c r="A1190" s="289" t="s">
        <v>280</v>
      </c>
      <c r="B1190" s="315"/>
      <c r="C1190" s="315"/>
      <c r="D1190" s="315"/>
      <c r="E1190" s="315"/>
      <c r="F1190" s="357"/>
    </row>
    <row r="1191" spans="1:6" customFormat="1" ht="15" x14ac:dyDescent="0.25">
      <c r="A1191" s="289" t="s">
        <v>281</v>
      </c>
      <c r="B1191" s="315"/>
      <c r="C1191" s="315"/>
      <c r="D1191" s="315"/>
      <c r="E1191" s="315"/>
      <c r="F1191" s="357"/>
    </row>
    <row r="1192" spans="1:6" customFormat="1" ht="15" x14ac:dyDescent="0.25">
      <c r="A1192" s="289" t="s">
        <v>282</v>
      </c>
      <c r="B1192" s="315"/>
      <c r="C1192" s="315"/>
      <c r="D1192" s="315"/>
      <c r="E1192" s="315"/>
      <c r="F1192" s="357"/>
    </row>
    <row r="1193" spans="1:6" customFormat="1" ht="15" x14ac:dyDescent="0.25">
      <c r="A1193" s="289" t="s">
        <v>283</v>
      </c>
      <c r="B1193" s="315"/>
      <c r="C1193" s="315"/>
      <c r="D1193" s="315"/>
      <c r="E1193" s="315"/>
      <c r="F1193" s="357"/>
    </row>
    <row r="1194" spans="1:6" customFormat="1" ht="15" x14ac:dyDescent="0.25">
      <c r="A1194" s="289" t="s">
        <v>284</v>
      </c>
      <c r="B1194" s="315"/>
      <c r="C1194" s="315"/>
      <c r="D1194" s="315"/>
      <c r="E1194" s="315"/>
      <c r="F1194" s="357"/>
    </row>
    <row r="1195" spans="1:6" customFormat="1" ht="15" x14ac:dyDescent="0.25">
      <c r="A1195" s="290" t="s">
        <v>285</v>
      </c>
      <c r="B1195" s="314"/>
      <c r="C1195" s="314"/>
      <c r="D1195" s="314"/>
      <c r="E1195" s="314"/>
      <c r="F1195" s="358"/>
    </row>
    <row r="1196" spans="1:6" customFormat="1" ht="15" x14ac:dyDescent="0.25">
      <c r="A1196" s="288" t="s">
        <v>286</v>
      </c>
      <c r="B1196" s="313">
        <v>3694.8829999829995</v>
      </c>
      <c r="C1196" s="313">
        <v>2740.6429999829998</v>
      </c>
      <c r="D1196" s="313">
        <v>21824.356335591812</v>
      </c>
      <c r="E1196" s="313">
        <v>96</v>
      </c>
      <c r="F1196" s="356">
        <v>144</v>
      </c>
    </row>
    <row r="1197" spans="1:6" customFormat="1" ht="15" x14ac:dyDescent="0.25">
      <c r="A1197" s="289" t="s">
        <v>287</v>
      </c>
      <c r="B1197" s="315"/>
      <c r="C1197" s="315"/>
      <c r="D1197" s="315"/>
      <c r="E1197" s="315"/>
      <c r="F1197" s="357"/>
    </row>
    <row r="1198" spans="1:6" customFormat="1" ht="15" x14ac:dyDescent="0.25">
      <c r="A1198" s="289" t="s">
        <v>288</v>
      </c>
      <c r="B1198" s="315"/>
      <c r="C1198" s="315"/>
      <c r="D1198" s="315"/>
      <c r="E1198" s="315"/>
      <c r="F1198" s="357"/>
    </row>
    <row r="1199" spans="1:6" customFormat="1" ht="15" x14ac:dyDescent="0.25">
      <c r="A1199" s="289" t="s">
        <v>289</v>
      </c>
      <c r="B1199" s="315"/>
      <c r="C1199" s="315"/>
      <c r="D1199" s="315"/>
      <c r="E1199" s="315"/>
      <c r="F1199" s="357"/>
    </row>
    <row r="1200" spans="1:6" customFormat="1" ht="15" x14ac:dyDescent="0.25">
      <c r="A1200" s="289" t="s">
        <v>290</v>
      </c>
      <c r="B1200" s="315"/>
      <c r="C1200" s="315"/>
      <c r="D1200" s="315"/>
      <c r="E1200" s="315"/>
      <c r="F1200" s="357"/>
    </row>
    <row r="1201" spans="1:6" customFormat="1" ht="15" x14ac:dyDescent="0.25">
      <c r="A1201" s="290" t="s">
        <v>291</v>
      </c>
      <c r="B1201" s="314"/>
      <c r="C1201" s="314"/>
      <c r="D1201" s="314"/>
      <c r="E1201" s="314"/>
      <c r="F1201" s="358"/>
    </row>
    <row r="1202" spans="1:6" customFormat="1" ht="15" x14ac:dyDescent="0.25">
      <c r="A1202" s="288" t="s">
        <v>292</v>
      </c>
      <c r="B1202" s="313">
        <v>3274.0079999920008</v>
      </c>
      <c r="C1202" s="313">
        <v>2418.6079999919998</v>
      </c>
      <c r="D1202" s="313">
        <v>17179.309395182994</v>
      </c>
      <c r="E1202" s="313">
        <v>96</v>
      </c>
      <c r="F1202" s="356">
        <v>123</v>
      </c>
    </row>
    <row r="1203" spans="1:6" customFormat="1" ht="15" x14ac:dyDescent="0.25">
      <c r="A1203" s="289" t="s">
        <v>293</v>
      </c>
      <c r="B1203" s="315"/>
      <c r="C1203" s="315"/>
      <c r="D1203" s="315"/>
      <c r="E1203" s="315"/>
      <c r="F1203" s="357"/>
    </row>
    <row r="1204" spans="1:6" customFormat="1" ht="15" x14ac:dyDescent="0.25">
      <c r="A1204" s="289" t="s">
        <v>294</v>
      </c>
      <c r="B1204" s="315"/>
      <c r="C1204" s="315"/>
      <c r="D1204" s="315"/>
      <c r="E1204" s="315"/>
      <c r="F1204" s="357"/>
    </row>
    <row r="1205" spans="1:6" customFormat="1" ht="15" x14ac:dyDescent="0.25">
      <c r="A1205" s="289" t="s">
        <v>295</v>
      </c>
      <c r="B1205" s="315"/>
      <c r="C1205" s="315"/>
      <c r="D1205" s="315"/>
      <c r="E1205" s="315"/>
      <c r="F1205" s="357"/>
    </row>
    <row r="1206" spans="1:6" customFormat="1" ht="15" x14ac:dyDescent="0.25">
      <c r="A1206" s="289" t="s">
        <v>296</v>
      </c>
      <c r="B1206" s="315"/>
      <c r="C1206" s="315"/>
      <c r="D1206" s="315"/>
      <c r="E1206" s="315"/>
      <c r="F1206" s="357"/>
    </row>
    <row r="1207" spans="1:6" customFormat="1" ht="15" x14ac:dyDescent="0.25">
      <c r="A1207" s="289" t="s">
        <v>297</v>
      </c>
      <c r="B1207" s="315"/>
      <c r="C1207" s="315"/>
      <c r="D1207" s="315"/>
      <c r="E1207" s="315"/>
      <c r="F1207" s="357"/>
    </row>
    <row r="1208" spans="1:6" customFormat="1" ht="15" x14ac:dyDescent="0.25">
      <c r="A1208" s="289" t="s">
        <v>298</v>
      </c>
      <c r="B1208" s="315"/>
      <c r="C1208" s="315"/>
      <c r="D1208" s="315"/>
      <c r="E1208" s="315"/>
      <c r="F1208" s="357"/>
    </row>
    <row r="1209" spans="1:6" customFormat="1" ht="15" x14ac:dyDescent="0.25">
      <c r="A1209" s="289" t="s">
        <v>299</v>
      </c>
      <c r="B1209" s="315"/>
      <c r="C1209" s="315"/>
      <c r="D1209" s="315"/>
      <c r="E1209" s="315"/>
      <c r="F1209" s="357"/>
    </row>
    <row r="1210" spans="1:6" customFormat="1" ht="15" x14ac:dyDescent="0.25">
      <c r="A1210" s="289" t="s">
        <v>300</v>
      </c>
      <c r="B1210" s="315"/>
      <c r="C1210" s="315"/>
      <c r="D1210" s="315"/>
      <c r="E1210" s="315"/>
      <c r="F1210" s="357"/>
    </row>
    <row r="1211" spans="1:6" customFormat="1" ht="15" x14ac:dyDescent="0.25">
      <c r="A1211" s="290" t="s">
        <v>301</v>
      </c>
      <c r="B1211" s="314"/>
      <c r="C1211" s="314"/>
      <c r="D1211" s="314"/>
      <c r="E1211" s="314"/>
      <c r="F1211" s="358"/>
    </row>
    <row r="1212" spans="1:6" customFormat="1" ht="15" x14ac:dyDescent="0.25">
      <c r="A1212" s="288" t="s">
        <v>302</v>
      </c>
      <c r="B1212" s="313">
        <v>2384.7999999919998</v>
      </c>
      <c r="C1212" s="313">
        <v>1858.9599999919997</v>
      </c>
      <c r="D1212" s="313">
        <v>14103.931612853401</v>
      </c>
      <c r="E1212" s="313">
        <v>0</v>
      </c>
      <c r="F1212" s="356">
        <v>73</v>
      </c>
    </row>
    <row r="1213" spans="1:6" customFormat="1" ht="15" x14ac:dyDescent="0.25">
      <c r="A1213" s="289" t="s">
        <v>303</v>
      </c>
      <c r="B1213" s="315"/>
      <c r="C1213" s="315"/>
      <c r="D1213" s="315"/>
      <c r="E1213" s="315"/>
      <c r="F1213" s="357"/>
    </row>
    <row r="1214" spans="1:6" customFormat="1" ht="15" x14ac:dyDescent="0.25">
      <c r="A1214" s="290" t="s">
        <v>304</v>
      </c>
      <c r="B1214" s="314"/>
      <c r="C1214" s="314"/>
      <c r="D1214" s="314"/>
      <c r="E1214" s="314"/>
      <c r="F1214" s="358"/>
    </row>
    <row r="1215" spans="1:6" customFormat="1" ht="15" x14ac:dyDescent="0.25">
      <c r="A1215" s="288" t="s">
        <v>305</v>
      </c>
      <c r="B1215" s="313">
        <v>15512.189000111</v>
      </c>
      <c r="C1215" s="313">
        <v>12091.429000111002</v>
      </c>
      <c r="D1215" s="313">
        <v>85934.250276379331</v>
      </c>
      <c r="E1215" s="313">
        <v>486</v>
      </c>
      <c r="F1215" s="356">
        <v>668</v>
      </c>
    </row>
    <row r="1216" spans="1:6" customFormat="1" ht="15" x14ac:dyDescent="0.25">
      <c r="A1216" s="289" t="s">
        <v>306</v>
      </c>
      <c r="B1216" s="315"/>
      <c r="C1216" s="315"/>
      <c r="D1216" s="315"/>
      <c r="E1216" s="315"/>
      <c r="F1216" s="357"/>
    </row>
    <row r="1217" spans="1:6" customFormat="1" ht="15" x14ac:dyDescent="0.25">
      <c r="A1217" s="289" t="s">
        <v>307</v>
      </c>
      <c r="B1217" s="315"/>
      <c r="C1217" s="315"/>
      <c r="D1217" s="315"/>
      <c r="E1217" s="315"/>
      <c r="F1217" s="357"/>
    </row>
    <row r="1218" spans="1:6" customFormat="1" ht="15" x14ac:dyDescent="0.25">
      <c r="A1218" s="289" t="s">
        <v>308</v>
      </c>
      <c r="B1218" s="315"/>
      <c r="C1218" s="315"/>
      <c r="D1218" s="315"/>
      <c r="E1218" s="315"/>
      <c r="F1218" s="357"/>
    </row>
    <row r="1219" spans="1:6" customFormat="1" ht="15" x14ac:dyDescent="0.25">
      <c r="A1219" s="289" t="s">
        <v>309</v>
      </c>
      <c r="B1219" s="315"/>
      <c r="C1219" s="315"/>
      <c r="D1219" s="315"/>
      <c r="E1219" s="315"/>
      <c r="F1219" s="357"/>
    </row>
    <row r="1220" spans="1:6" customFormat="1" ht="15" x14ac:dyDescent="0.25">
      <c r="A1220" s="289" t="s">
        <v>310</v>
      </c>
      <c r="B1220" s="315"/>
      <c r="C1220" s="315"/>
      <c r="D1220" s="315"/>
      <c r="E1220" s="315"/>
      <c r="F1220" s="357"/>
    </row>
    <row r="1221" spans="1:6" customFormat="1" ht="15" x14ac:dyDescent="0.25">
      <c r="A1221" s="289" t="s">
        <v>311</v>
      </c>
      <c r="B1221" s="315"/>
      <c r="C1221" s="315"/>
      <c r="D1221" s="315"/>
      <c r="E1221" s="315"/>
      <c r="F1221" s="357"/>
    </row>
    <row r="1222" spans="1:6" customFormat="1" ht="15" x14ac:dyDescent="0.25">
      <c r="A1222" s="289" t="s">
        <v>312</v>
      </c>
      <c r="B1222" s="315"/>
      <c r="C1222" s="315"/>
      <c r="D1222" s="315"/>
      <c r="E1222" s="315"/>
      <c r="F1222" s="357"/>
    </row>
    <row r="1223" spans="1:6" customFormat="1" ht="15" x14ac:dyDescent="0.25">
      <c r="A1223" s="289" t="s">
        <v>313</v>
      </c>
      <c r="B1223" s="315"/>
      <c r="C1223" s="315"/>
      <c r="D1223" s="315"/>
      <c r="E1223" s="315"/>
      <c r="F1223" s="357"/>
    </row>
    <row r="1224" spans="1:6" customFormat="1" ht="15" x14ac:dyDescent="0.25">
      <c r="A1224" s="289" t="s">
        <v>314</v>
      </c>
      <c r="B1224" s="315"/>
      <c r="C1224" s="315"/>
      <c r="D1224" s="315"/>
      <c r="E1224" s="315"/>
      <c r="F1224" s="357"/>
    </row>
    <row r="1225" spans="1:6" customFormat="1" ht="15" x14ac:dyDescent="0.25">
      <c r="A1225" s="289" t="s">
        <v>315</v>
      </c>
      <c r="B1225" s="315"/>
      <c r="C1225" s="315"/>
      <c r="D1225" s="315"/>
      <c r="E1225" s="315"/>
      <c r="F1225" s="357"/>
    </row>
    <row r="1226" spans="1:6" customFormat="1" ht="15" x14ac:dyDescent="0.25">
      <c r="A1226" s="289" t="s">
        <v>316</v>
      </c>
      <c r="B1226" s="315"/>
      <c r="C1226" s="315"/>
      <c r="D1226" s="315"/>
      <c r="E1226" s="315"/>
      <c r="F1226" s="357"/>
    </row>
    <row r="1227" spans="1:6" customFormat="1" ht="15" x14ac:dyDescent="0.25">
      <c r="A1227" s="289" t="s">
        <v>317</v>
      </c>
      <c r="B1227" s="315"/>
      <c r="C1227" s="315"/>
      <c r="D1227" s="315"/>
      <c r="E1227" s="315"/>
      <c r="F1227" s="357"/>
    </row>
    <row r="1228" spans="1:6" customFormat="1" ht="15" x14ac:dyDescent="0.25">
      <c r="A1228" s="289" t="s">
        <v>318</v>
      </c>
      <c r="B1228" s="315"/>
      <c r="C1228" s="315"/>
      <c r="D1228" s="315"/>
      <c r="E1228" s="315"/>
      <c r="F1228" s="357"/>
    </row>
    <row r="1229" spans="1:6" customFormat="1" ht="15" x14ac:dyDescent="0.25">
      <c r="A1229" s="289" t="s">
        <v>319</v>
      </c>
      <c r="B1229" s="315"/>
      <c r="C1229" s="315"/>
      <c r="D1229" s="315"/>
      <c r="E1229" s="315"/>
      <c r="F1229" s="357"/>
    </row>
    <row r="1230" spans="1:6" customFormat="1" ht="15" x14ac:dyDescent="0.25">
      <c r="A1230" s="289" t="s">
        <v>320</v>
      </c>
      <c r="B1230" s="315"/>
      <c r="C1230" s="315"/>
      <c r="D1230" s="315"/>
      <c r="E1230" s="315"/>
      <c r="F1230" s="357"/>
    </row>
    <row r="1231" spans="1:6" customFormat="1" ht="15" x14ac:dyDescent="0.25">
      <c r="A1231" s="290" t="s">
        <v>321</v>
      </c>
      <c r="B1231" s="314"/>
      <c r="C1231" s="314"/>
      <c r="D1231" s="314"/>
      <c r="E1231" s="314"/>
      <c r="F1231" s="358"/>
    </row>
    <row r="1232" spans="1:6" customFormat="1" ht="15" x14ac:dyDescent="0.25">
      <c r="A1232" s="288" t="s">
        <v>322</v>
      </c>
      <c r="B1232" s="313">
        <v>13315.78399998</v>
      </c>
      <c r="C1232" s="313">
        <v>9511.1439999799986</v>
      </c>
      <c r="D1232" s="313">
        <v>72676.460890604401</v>
      </c>
      <c r="E1232" s="313">
        <v>495</v>
      </c>
      <c r="F1232" s="356">
        <v>645</v>
      </c>
    </row>
    <row r="1233" spans="1:6" customFormat="1" ht="15" x14ac:dyDescent="0.25">
      <c r="A1233" s="289" t="s">
        <v>323</v>
      </c>
      <c r="B1233" s="315"/>
      <c r="C1233" s="315"/>
      <c r="D1233" s="315"/>
      <c r="E1233" s="315"/>
      <c r="F1233" s="357"/>
    </row>
    <row r="1234" spans="1:6" customFormat="1" ht="15" x14ac:dyDescent="0.25">
      <c r="A1234" s="289" t="s">
        <v>324</v>
      </c>
      <c r="B1234" s="315"/>
      <c r="C1234" s="315"/>
      <c r="D1234" s="315"/>
      <c r="E1234" s="315"/>
      <c r="F1234" s="357"/>
    </row>
    <row r="1235" spans="1:6" customFormat="1" ht="15" x14ac:dyDescent="0.25">
      <c r="A1235" s="289" t="s">
        <v>325</v>
      </c>
      <c r="B1235" s="315"/>
      <c r="C1235" s="315"/>
      <c r="D1235" s="315"/>
      <c r="E1235" s="315"/>
      <c r="F1235" s="357"/>
    </row>
    <row r="1236" spans="1:6" customFormat="1" ht="15" x14ac:dyDescent="0.25">
      <c r="A1236" s="289" t="s">
        <v>326</v>
      </c>
      <c r="B1236" s="315"/>
      <c r="C1236" s="315"/>
      <c r="D1236" s="315"/>
      <c r="E1236" s="315"/>
      <c r="F1236" s="357"/>
    </row>
    <row r="1237" spans="1:6" customFormat="1" ht="15" x14ac:dyDescent="0.25">
      <c r="A1237" s="289" t="s">
        <v>327</v>
      </c>
      <c r="B1237" s="315"/>
      <c r="C1237" s="315"/>
      <c r="D1237" s="315"/>
      <c r="E1237" s="315"/>
      <c r="F1237" s="357"/>
    </row>
    <row r="1238" spans="1:6" customFormat="1" ht="15" x14ac:dyDescent="0.25">
      <c r="A1238" s="289" t="s">
        <v>328</v>
      </c>
      <c r="B1238" s="315"/>
      <c r="C1238" s="315"/>
      <c r="D1238" s="315"/>
      <c r="E1238" s="315"/>
      <c r="F1238" s="357"/>
    </row>
    <row r="1239" spans="1:6" customFormat="1" ht="15" x14ac:dyDescent="0.25">
      <c r="A1239" s="289" t="s">
        <v>329</v>
      </c>
      <c r="B1239" s="315"/>
      <c r="C1239" s="315"/>
      <c r="D1239" s="315"/>
      <c r="E1239" s="315"/>
      <c r="F1239" s="357"/>
    </row>
    <row r="1240" spans="1:6" customFormat="1" ht="15" x14ac:dyDescent="0.25">
      <c r="A1240" s="289" t="s">
        <v>330</v>
      </c>
      <c r="B1240" s="315"/>
      <c r="C1240" s="315"/>
      <c r="D1240" s="315"/>
      <c r="E1240" s="315"/>
      <c r="F1240" s="357"/>
    </row>
    <row r="1241" spans="1:6" customFormat="1" ht="15" x14ac:dyDescent="0.25">
      <c r="A1241" s="289" t="s">
        <v>331</v>
      </c>
      <c r="B1241" s="315"/>
      <c r="C1241" s="315"/>
      <c r="D1241" s="315"/>
      <c r="E1241" s="315"/>
      <c r="F1241" s="357"/>
    </row>
    <row r="1242" spans="1:6" customFormat="1" ht="15" x14ac:dyDescent="0.25">
      <c r="A1242" s="289" t="s">
        <v>332</v>
      </c>
      <c r="B1242" s="315"/>
      <c r="C1242" s="315"/>
      <c r="D1242" s="315"/>
      <c r="E1242" s="315"/>
      <c r="F1242" s="357"/>
    </row>
    <row r="1243" spans="1:6" customFormat="1" ht="15" x14ac:dyDescent="0.25">
      <c r="A1243" s="289" t="s">
        <v>333</v>
      </c>
      <c r="B1243" s="315"/>
      <c r="C1243" s="315"/>
      <c r="D1243" s="315"/>
      <c r="E1243" s="315"/>
      <c r="F1243" s="357"/>
    </row>
    <row r="1244" spans="1:6" customFormat="1" ht="15" x14ac:dyDescent="0.25">
      <c r="A1244" s="289" t="s">
        <v>334</v>
      </c>
      <c r="B1244" s="315"/>
      <c r="C1244" s="315"/>
      <c r="D1244" s="315"/>
      <c r="E1244" s="315"/>
      <c r="F1244" s="357"/>
    </row>
    <row r="1245" spans="1:6" customFormat="1" ht="15" x14ac:dyDescent="0.25">
      <c r="A1245" s="289" t="s">
        <v>335</v>
      </c>
      <c r="B1245" s="315"/>
      <c r="C1245" s="315"/>
      <c r="D1245" s="315"/>
      <c r="E1245" s="315"/>
      <c r="F1245" s="357"/>
    </row>
    <row r="1246" spans="1:6" customFormat="1" ht="15" x14ac:dyDescent="0.25">
      <c r="A1246" s="289" t="s">
        <v>336</v>
      </c>
      <c r="B1246" s="315"/>
      <c r="C1246" s="315"/>
      <c r="D1246" s="315"/>
      <c r="E1246" s="315"/>
      <c r="F1246" s="357"/>
    </row>
    <row r="1247" spans="1:6" customFormat="1" ht="15" x14ac:dyDescent="0.25">
      <c r="A1247" s="289" t="s">
        <v>337</v>
      </c>
      <c r="B1247" s="315"/>
      <c r="C1247" s="315"/>
      <c r="D1247" s="315"/>
      <c r="E1247" s="315"/>
      <c r="F1247" s="357"/>
    </row>
    <row r="1248" spans="1:6" customFormat="1" ht="15" x14ac:dyDescent="0.25">
      <c r="A1248" s="289" t="s">
        <v>338</v>
      </c>
      <c r="B1248" s="315"/>
      <c r="C1248" s="315"/>
      <c r="D1248" s="315"/>
      <c r="E1248" s="315"/>
      <c r="F1248" s="357"/>
    </row>
    <row r="1249" spans="1:6" customFormat="1" ht="15" x14ac:dyDescent="0.25">
      <c r="A1249" s="289" t="s">
        <v>339</v>
      </c>
      <c r="B1249" s="315"/>
      <c r="C1249" s="315"/>
      <c r="D1249" s="315"/>
      <c r="E1249" s="315"/>
      <c r="F1249" s="357"/>
    </row>
    <row r="1250" spans="1:6" customFormat="1" ht="15" x14ac:dyDescent="0.25">
      <c r="A1250" s="289" t="s">
        <v>340</v>
      </c>
      <c r="B1250" s="315"/>
      <c r="C1250" s="315"/>
      <c r="D1250" s="315"/>
      <c r="E1250" s="315"/>
      <c r="F1250" s="357"/>
    </row>
    <row r="1251" spans="1:6" customFormat="1" ht="15" x14ac:dyDescent="0.25">
      <c r="A1251" s="289" t="s">
        <v>341</v>
      </c>
      <c r="B1251" s="315"/>
      <c r="C1251" s="315"/>
      <c r="D1251" s="315"/>
      <c r="E1251" s="315"/>
      <c r="F1251" s="357"/>
    </row>
    <row r="1252" spans="1:6" customFormat="1" ht="15" x14ac:dyDescent="0.25">
      <c r="A1252" s="289" t="s">
        <v>342</v>
      </c>
      <c r="B1252" s="315"/>
      <c r="C1252" s="315"/>
      <c r="D1252" s="315"/>
      <c r="E1252" s="315"/>
      <c r="F1252" s="357"/>
    </row>
    <row r="1253" spans="1:6" customFormat="1" ht="15" x14ac:dyDescent="0.25">
      <c r="A1253" s="289" t="s">
        <v>343</v>
      </c>
      <c r="B1253" s="315"/>
      <c r="C1253" s="315"/>
      <c r="D1253" s="315"/>
      <c r="E1253" s="315"/>
      <c r="F1253" s="357"/>
    </row>
    <row r="1254" spans="1:6" customFormat="1" ht="15" x14ac:dyDescent="0.25">
      <c r="A1254" s="290" t="s">
        <v>344</v>
      </c>
      <c r="B1254" s="314"/>
      <c r="C1254" s="314"/>
      <c r="D1254" s="314"/>
      <c r="E1254" s="314"/>
      <c r="F1254" s="358"/>
    </row>
    <row r="1255" spans="1:6" customFormat="1" ht="15" x14ac:dyDescent="0.25">
      <c r="A1255" s="288" t="s">
        <v>345</v>
      </c>
      <c r="B1255" s="313">
        <v>1761.5249999999999</v>
      </c>
      <c r="C1255" s="313">
        <v>1154.7650000000001</v>
      </c>
      <c r="D1255" s="313">
        <v>8037.7688457101285</v>
      </c>
      <c r="E1255" s="313">
        <v>106</v>
      </c>
      <c r="F1255" s="356">
        <v>106</v>
      </c>
    </row>
    <row r="1256" spans="1:6" customFormat="1" ht="15" x14ac:dyDescent="0.25">
      <c r="A1256" s="290" t="s">
        <v>346</v>
      </c>
      <c r="B1256" s="314"/>
      <c r="C1256" s="314"/>
      <c r="D1256" s="314"/>
      <c r="E1256" s="314"/>
      <c r="F1256" s="358"/>
    </row>
    <row r="1257" spans="1:6" customFormat="1" ht="15" x14ac:dyDescent="0.25">
      <c r="A1257" s="288" t="s">
        <v>347</v>
      </c>
      <c r="B1257" s="313">
        <v>1760.8839999999998</v>
      </c>
      <c r="C1257" s="313">
        <v>1281.8039999999999</v>
      </c>
      <c r="D1257" s="313">
        <v>9105.3260334032148</v>
      </c>
      <c r="E1257" s="313">
        <v>107</v>
      </c>
      <c r="F1257" s="356">
        <v>107</v>
      </c>
    </row>
    <row r="1258" spans="1:6" customFormat="1" ht="15" x14ac:dyDescent="0.25">
      <c r="A1258" s="290" t="s">
        <v>348</v>
      </c>
      <c r="B1258" s="314"/>
      <c r="C1258" s="314"/>
      <c r="D1258" s="314"/>
      <c r="E1258" s="314"/>
      <c r="F1258" s="358"/>
    </row>
    <row r="1259" spans="1:6" customFormat="1" ht="15" x14ac:dyDescent="0.25">
      <c r="A1259" s="288" t="s">
        <v>349</v>
      </c>
      <c r="B1259" s="313">
        <v>17773.480999989999</v>
      </c>
      <c r="C1259" s="313">
        <v>13322.320999989999</v>
      </c>
      <c r="D1259" s="313">
        <v>98637.210290078219</v>
      </c>
      <c r="E1259" s="313">
        <v>665</v>
      </c>
      <c r="F1259" s="356">
        <v>694</v>
      </c>
    </row>
    <row r="1260" spans="1:6" customFormat="1" ht="15" x14ac:dyDescent="0.25">
      <c r="A1260" s="289" t="s">
        <v>350</v>
      </c>
      <c r="B1260" s="315"/>
      <c r="C1260" s="315"/>
      <c r="D1260" s="315"/>
      <c r="E1260" s="315"/>
      <c r="F1260" s="357"/>
    </row>
    <row r="1261" spans="1:6" customFormat="1" ht="15" x14ac:dyDescent="0.25">
      <c r="A1261" s="289" t="s">
        <v>351</v>
      </c>
      <c r="B1261" s="315"/>
      <c r="C1261" s="315"/>
      <c r="D1261" s="315"/>
      <c r="E1261" s="315"/>
      <c r="F1261" s="357"/>
    </row>
    <row r="1262" spans="1:6" customFormat="1" ht="15" x14ac:dyDescent="0.25">
      <c r="A1262" s="289" t="s">
        <v>352</v>
      </c>
      <c r="B1262" s="315"/>
      <c r="C1262" s="315"/>
      <c r="D1262" s="315"/>
      <c r="E1262" s="315"/>
      <c r="F1262" s="357"/>
    </row>
    <row r="1263" spans="1:6" customFormat="1" ht="15" x14ac:dyDescent="0.25">
      <c r="A1263" s="289" t="s">
        <v>353</v>
      </c>
      <c r="B1263" s="315"/>
      <c r="C1263" s="315"/>
      <c r="D1263" s="315"/>
      <c r="E1263" s="315"/>
      <c r="F1263" s="357"/>
    </row>
    <row r="1264" spans="1:6" customFormat="1" ht="15" x14ac:dyDescent="0.25">
      <c r="A1264" s="289" t="s">
        <v>354</v>
      </c>
      <c r="B1264" s="315"/>
      <c r="C1264" s="315"/>
      <c r="D1264" s="315"/>
      <c r="E1264" s="315"/>
      <c r="F1264" s="357"/>
    </row>
    <row r="1265" spans="1:6" customFormat="1" ht="15" x14ac:dyDescent="0.25">
      <c r="A1265" s="289" t="s">
        <v>355</v>
      </c>
      <c r="B1265" s="315"/>
      <c r="C1265" s="315"/>
      <c r="D1265" s="315"/>
      <c r="E1265" s="315"/>
      <c r="F1265" s="357"/>
    </row>
    <row r="1266" spans="1:6" customFormat="1" ht="15" x14ac:dyDescent="0.25">
      <c r="A1266" s="289" t="s">
        <v>356</v>
      </c>
      <c r="B1266" s="315"/>
      <c r="C1266" s="315"/>
      <c r="D1266" s="315"/>
      <c r="E1266" s="315"/>
      <c r="F1266" s="357"/>
    </row>
    <row r="1267" spans="1:6" customFormat="1" ht="15" x14ac:dyDescent="0.25">
      <c r="A1267" s="289" t="s">
        <v>357</v>
      </c>
      <c r="B1267" s="315"/>
      <c r="C1267" s="315"/>
      <c r="D1267" s="315"/>
      <c r="E1267" s="315"/>
      <c r="F1267" s="357"/>
    </row>
    <row r="1268" spans="1:6" customFormat="1" ht="15" x14ac:dyDescent="0.25">
      <c r="A1268" s="289" t="s">
        <v>358</v>
      </c>
      <c r="B1268" s="315"/>
      <c r="C1268" s="315"/>
      <c r="D1268" s="315"/>
      <c r="E1268" s="315"/>
      <c r="F1268" s="357"/>
    </row>
    <row r="1269" spans="1:6" customFormat="1" ht="15" x14ac:dyDescent="0.25">
      <c r="A1269" s="289" t="s">
        <v>359</v>
      </c>
      <c r="B1269" s="315"/>
      <c r="C1269" s="315"/>
      <c r="D1269" s="315"/>
      <c r="E1269" s="315"/>
      <c r="F1269" s="357"/>
    </row>
    <row r="1270" spans="1:6" customFormat="1" ht="15" x14ac:dyDescent="0.25">
      <c r="A1270" s="289" t="s">
        <v>360</v>
      </c>
      <c r="B1270" s="315"/>
      <c r="C1270" s="315"/>
      <c r="D1270" s="315"/>
      <c r="E1270" s="315"/>
      <c r="F1270" s="357"/>
    </row>
    <row r="1271" spans="1:6" customFormat="1" ht="15" x14ac:dyDescent="0.25">
      <c r="A1271" s="289" t="s">
        <v>361</v>
      </c>
      <c r="B1271" s="315"/>
      <c r="C1271" s="315"/>
      <c r="D1271" s="315"/>
      <c r="E1271" s="315"/>
      <c r="F1271" s="357"/>
    </row>
    <row r="1272" spans="1:6" customFormat="1" ht="15" x14ac:dyDescent="0.25">
      <c r="A1272" s="289" t="s">
        <v>362</v>
      </c>
      <c r="B1272" s="315"/>
      <c r="C1272" s="315"/>
      <c r="D1272" s="315"/>
      <c r="E1272" s="315"/>
      <c r="F1272" s="357"/>
    </row>
    <row r="1273" spans="1:6" customFormat="1" ht="15" x14ac:dyDescent="0.25">
      <c r="A1273" s="289" t="s">
        <v>363</v>
      </c>
      <c r="B1273" s="315"/>
      <c r="C1273" s="315"/>
      <c r="D1273" s="315"/>
      <c r="E1273" s="315"/>
      <c r="F1273" s="357"/>
    </row>
    <row r="1274" spans="1:6" customFormat="1" ht="15" x14ac:dyDescent="0.25">
      <c r="A1274" s="289" t="s">
        <v>364</v>
      </c>
      <c r="B1274" s="315"/>
      <c r="C1274" s="315"/>
      <c r="D1274" s="315"/>
      <c r="E1274" s="315"/>
      <c r="F1274" s="357"/>
    </row>
    <row r="1275" spans="1:6" customFormat="1" ht="15" x14ac:dyDescent="0.25">
      <c r="A1275" s="289" t="s">
        <v>365</v>
      </c>
      <c r="B1275" s="315"/>
      <c r="C1275" s="315"/>
      <c r="D1275" s="315"/>
      <c r="E1275" s="315"/>
      <c r="F1275" s="357"/>
    </row>
    <row r="1276" spans="1:6" customFormat="1" ht="15" x14ac:dyDescent="0.25">
      <c r="A1276" s="289" t="s">
        <v>366</v>
      </c>
      <c r="B1276" s="315"/>
      <c r="C1276" s="315"/>
      <c r="D1276" s="315"/>
      <c r="E1276" s="315"/>
      <c r="F1276" s="357"/>
    </row>
    <row r="1277" spans="1:6" customFormat="1" ht="15" x14ac:dyDescent="0.25">
      <c r="A1277" s="289" t="s">
        <v>367</v>
      </c>
      <c r="B1277" s="315"/>
      <c r="C1277" s="315"/>
      <c r="D1277" s="315"/>
      <c r="E1277" s="315"/>
      <c r="F1277" s="357"/>
    </row>
    <row r="1278" spans="1:6" customFormat="1" ht="15" x14ac:dyDescent="0.25">
      <c r="A1278" s="289" t="s">
        <v>368</v>
      </c>
      <c r="B1278" s="315"/>
      <c r="C1278" s="315"/>
      <c r="D1278" s="315"/>
      <c r="E1278" s="315"/>
      <c r="F1278" s="357"/>
    </row>
    <row r="1279" spans="1:6" customFormat="1" ht="15" x14ac:dyDescent="0.25">
      <c r="A1279" s="290" t="s">
        <v>369</v>
      </c>
      <c r="B1279" s="314"/>
      <c r="C1279" s="314"/>
      <c r="D1279" s="314"/>
      <c r="E1279" s="314"/>
      <c r="F1279" s="358"/>
    </row>
    <row r="1280" spans="1:6" customFormat="1" ht="15" x14ac:dyDescent="0.25">
      <c r="A1280" s="288" t="s">
        <v>370</v>
      </c>
      <c r="B1280" s="313">
        <v>1972.6620000030002</v>
      </c>
      <c r="C1280" s="313">
        <v>1481.2620000030001</v>
      </c>
      <c r="D1280" s="313">
        <v>11436.729165416033</v>
      </c>
      <c r="E1280" s="313">
        <v>32</v>
      </c>
      <c r="F1280" s="356">
        <v>60</v>
      </c>
    </row>
    <row r="1281" spans="1:6" customFormat="1" ht="15" x14ac:dyDescent="0.25">
      <c r="A1281" s="290" t="s">
        <v>371</v>
      </c>
      <c r="B1281" s="314"/>
      <c r="C1281" s="314"/>
      <c r="D1281" s="314"/>
      <c r="E1281" s="314"/>
      <c r="F1281" s="358"/>
    </row>
    <row r="1282" spans="1:6" customFormat="1" ht="15" x14ac:dyDescent="0.25">
      <c r="A1282" s="288" t="s">
        <v>372</v>
      </c>
      <c r="B1282" s="313">
        <v>1872.3859999999995</v>
      </c>
      <c r="C1282" s="313">
        <v>1426.9059999999999</v>
      </c>
      <c r="D1282" s="313">
        <v>11424.996041707413</v>
      </c>
      <c r="E1282" s="313">
        <v>66</v>
      </c>
      <c r="F1282" s="356">
        <v>62</v>
      </c>
    </row>
    <row r="1283" spans="1:6" customFormat="1" ht="15" x14ac:dyDescent="0.25">
      <c r="A1283" s="290" t="s">
        <v>373</v>
      </c>
      <c r="B1283" s="314"/>
      <c r="C1283" s="314"/>
      <c r="D1283" s="314"/>
      <c r="E1283" s="314"/>
      <c r="F1283" s="358"/>
    </row>
    <row r="1284" spans="1:6" customFormat="1" ht="15" x14ac:dyDescent="0.25">
      <c r="A1284" s="288" t="s">
        <v>374</v>
      </c>
      <c r="B1284" s="313">
        <v>1293.1680000000001</v>
      </c>
      <c r="C1284" s="313">
        <v>1061.328</v>
      </c>
      <c r="D1284" s="313">
        <v>9033.9954797903119</v>
      </c>
      <c r="E1284" s="313">
        <v>69</v>
      </c>
      <c r="F1284" s="356">
        <v>62</v>
      </c>
    </row>
    <row r="1285" spans="1:6" customFormat="1" ht="15" x14ac:dyDescent="0.25">
      <c r="A1285" s="290" t="s">
        <v>375</v>
      </c>
      <c r="B1285" s="314"/>
      <c r="C1285" s="314"/>
      <c r="D1285" s="314"/>
      <c r="E1285" s="314"/>
      <c r="F1285" s="358"/>
    </row>
    <row r="1286" spans="1:6" customFormat="1" ht="15" x14ac:dyDescent="0.25">
      <c r="A1286" s="288" t="s">
        <v>376</v>
      </c>
      <c r="B1286" s="313">
        <v>1707.7809999999999</v>
      </c>
      <c r="C1286" s="313">
        <v>1368.9810000000002</v>
      </c>
      <c r="D1286" s="313">
        <v>11174.498214691421</v>
      </c>
      <c r="E1286" s="313">
        <v>64</v>
      </c>
      <c r="F1286" s="356">
        <v>61</v>
      </c>
    </row>
    <row r="1287" spans="1:6" customFormat="1" ht="15" x14ac:dyDescent="0.25">
      <c r="A1287" s="290" t="s">
        <v>377</v>
      </c>
      <c r="B1287" s="314"/>
      <c r="C1287" s="314"/>
      <c r="D1287" s="314"/>
      <c r="E1287" s="314"/>
      <c r="F1287" s="358"/>
    </row>
    <row r="1288" spans="1:6" customFormat="1" ht="15" x14ac:dyDescent="0.25">
      <c r="A1288" s="288" t="s">
        <v>378</v>
      </c>
      <c r="B1288" s="313">
        <v>1859.7370000000001</v>
      </c>
      <c r="C1288" s="313">
        <v>1464.0969999999998</v>
      </c>
      <c r="D1288" s="313">
        <v>11932.947104036062</v>
      </c>
      <c r="E1288" s="313">
        <v>69</v>
      </c>
      <c r="F1288" s="356">
        <v>62</v>
      </c>
    </row>
    <row r="1289" spans="1:6" customFormat="1" ht="15" x14ac:dyDescent="0.25">
      <c r="A1289" s="290" t="s">
        <v>379</v>
      </c>
      <c r="B1289" s="314"/>
      <c r="C1289" s="314"/>
      <c r="D1289" s="314"/>
      <c r="E1289" s="314"/>
      <c r="F1289" s="358"/>
    </row>
    <row r="1290" spans="1:6" customFormat="1" ht="15" x14ac:dyDescent="0.25">
      <c r="A1290" s="288" t="s">
        <v>380</v>
      </c>
      <c r="B1290" s="313">
        <v>1685.6179999999999</v>
      </c>
      <c r="C1290" s="313">
        <v>1238.7380000000001</v>
      </c>
      <c r="D1290" s="313">
        <v>9631.3342039800991</v>
      </c>
      <c r="E1290" s="313">
        <v>60</v>
      </c>
      <c r="F1290" s="356">
        <v>60</v>
      </c>
    </row>
    <row r="1291" spans="1:6" customFormat="1" ht="15" x14ac:dyDescent="0.25">
      <c r="A1291" s="290" t="s">
        <v>381</v>
      </c>
      <c r="B1291" s="314"/>
      <c r="C1291" s="314"/>
      <c r="D1291" s="314"/>
      <c r="E1291" s="314"/>
      <c r="F1291" s="358"/>
    </row>
    <row r="1292" spans="1:6" customFormat="1" ht="15" x14ac:dyDescent="0.25">
      <c r="A1292" s="288" t="s">
        <v>382</v>
      </c>
      <c r="B1292" s="313">
        <v>1748.7860000000001</v>
      </c>
      <c r="C1292" s="313">
        <v>1389.826</v>
      </c>
      <c r="D1292" s="313">
        <v>10818.456289498456</v>
      </c>
      <c r="E1292" s="313">
        <v>61</v>
      </c>
      <c r="F1292" s="356">
        <v>60</v>
      </c>
    </row>
    <row r="1293" spans="1:6" customFormat="1" ht="15" x14ac:dyDescent="0.25">
      <c r="A1293" s="290" t="s">
        <v>383</v>
      </c>
      <c r="B1293" s="314"/>
      <c r="C1293" s="314"/>
      <c r="D1293" s="314"/>
      <c r="E1293" s="314"/>
      <c r="F1293" s="358"/>
    </row>
    <row r="1294" spans="1:6" customFormat="1" ht="15" x14ac:dyDescent="0.25">
      <c r="A1294" s="288" t="s">
        <v>384</v>
      </c>
      <c r="B1294" s="313">
        <v>1830.5709999999999</v>
      </c>
      <c r="C1294" s="313">
        <v>1417.0110000000004</v>
      </c>
      <c r="D1294" s="313">
        <v>10987.394651741293</v>
      </c>
      <c r="E1294" s="313">
        <v>60</v>
      </c>
      <c r="F1294" s="356">
        <v>60</v>
      </c>
    </row>
    <row r="1295" spans="1:6" customFormat="1" ht="15" x14ac:dyDescent="0.25">
      <c r="A1295" s="290" t="s">
        <v>385</v>
      </c>
      <c r="B1295" s="314"/>
      <c r="C1295" s="314"/>
      <c r="D1295" s="314"/>
      <c r="E1295" s="314"/>
      <c r="F1295" s="358"/>
    </row>
    <row r="1296" spans="1:6" customFormat="1" ht="15" x14ac:dyDescent="0.25">
      <c r="A1296" s="288" t="s">
        <v>386</v>
      </c>
      <c r="B1296" s="313">
        <v>1513.7719999999999</v>
      </c>
      <c r="C1296" s="313">
        <v>1146.1319999999998</v>
      </c>
      <c r="D1296" s="313">
        <v>9055.4007069913605</v>
      </c>
      <c r="E1296" s="313">
        <v>62</v>
      </c>
      <c r="F1296" s="356">
        <v>62</v>
      </c>
    </row>
    <row r="1297" spans="1:6" customFormat="1" ht="15" x14ac:dyDescent="0.25">
      <c r="A1297" s="290" t="s">
        <v>387</v>
      </c>
      <c r="B1297" s="314"/>
      <c r="C1297" s="314"/>
      <c r="D1297" s="314"/>
      <c r="E1297" s="314"/>
      <c r="F1297" s="358"/>
    </row>
    <row r="1298" spans="1:6" customFormat="1" ht="15" x14ac:dyDescent="0.25">
      <c r="A1298" s="291" t="s">
        <v>388</v>
      </c>
      <c r="B1298" s="199">
        <v>532.9</v>
      </c>
      <c r="C1298" s="199">
        <v>532.9</v>
      </c>
      <c r="D1298" s="199">
        <v>126.88095238095238</v>
      </c>
      <c r="E1298" s="199">
        <v>0</v>
      </c>
      <c r="F1298" s="311">
        <v>0</v>
      </c>
    </row>
    <row r="1299" spans="1:6" customFormat="1" ht="15" x14ac:dyDescent="0.25">
      <c r="A1299" s="291" t="s">
        <v>389</v>
      </c>
      <c r="B1299" s="199">
        <v>543.35</v>
      </c>
      <c r="C1299" s="199">
        <v>543.35</v>
      </c>
      <c r="D1299" s="199">
        <v>151.90103438635728</v>
      </c>
      <c r="E1299" s="199">
        <v>0</v>
      </c>
      <c r="F1299" s="311">
        <v>0</v>
      </c>
    </row>
    <row r="1300" spans="1:6" customFormat="1" ht="15" x14ac:dyDescent="0.25">
      <c r="A1300" s="291" t="s">
        <v>390</v>
      </c>
      <c r="B1300" s="199">
        <v>85</v>
      </c>
      <c r="C1300" s="199">
        <v>85</v>
      </c>
      <c r="D1300" s="199">
        <v>39.351851851851855</v>
      </c>
      <c r="E1300" s="199">
        <v>0</v>
      </c>
      <c r="F1300" s="311">
        <v>0</v>
      </c>
    </row>
    <row r="1301" spans="1:6" customFormat="1" ht="15" x14ac:dyDescent="0.25">
      <c r="A1301" s="291" t="s">
        <v>944</v>
      </c>
      <c r="B1301" s="199">
        <v>1802.5</v>
      </c>
      <c r="C1301" s="199">
        <v>1802.5</v>
      </c>
      <c r="D1301" s="199">
        <v>117.06065722821145</v>
      </c>
      <c r="E1301" s="199">
        <v>0</v>
      </c>
      <c r="F1301" s="311">
        <v>0</v>
      </c>
    </row>
    <row r="1302" spans="1:6" customFormat="1" ht="15" x14ac:dyDescent="0.25">
      <c r="A1302" s="291" t="s">
        <v>391</v>
      </c>
      <c r="B1302" s="199">
        <v>1516.1</v>
      </c>
      <c r="C1302" s="199">
        <v>1516.1</v>
      </c>
      <c r="D1302" s="199">
        <v>115.73282442748092</v>
      </c>
      <c r="E1302" s="199">
        <v>0</v>
      </c>
      <c r="F1302" s="311">
        <v>0</v>
      </c>
    </row>
    <row r="1303" spans="1:6" customFormat="1" ht="15" x14ac:dyDescent="0.25">
      <c r="A1303" s="288" t="s">
        <v>392</v>
      </c>
      <c r="B1303" s="313">
        <v>3008.0790000000006</v>
      </c>
      <c r="C1303" s="313">
        <v>2010.1590000000012</v>
      </c>
      <c r="D1303" s="313">
        <v>24223.387026188208</v>
      </c>
      <c r="E1303" s="313">
        <v>281</v>
      </c>
      <c r="F1303" s="356">
        <v>283</v>
      </c>
    </row>
    <row r="1304" spans="1:6" customFormat="1" ht="15" x14ac:dyDescent="0.25">
      <c r="A1304" s="289" t="s">
        <v>393</v>
      </c>
      <c r="B1304" s="315"/>
      <c r="C1304" s="315"/>
      <c r="D1304" s="315"/>
      <c r="E1304" s="315"/>
      <c r="F1304" s="357"/>
    </row>
    <row r="1305" spans="1:6" customFormat="1" ht="15" x14ac:dyDescent="0.25">
      <c r="A1305" s="289" t="s">
        <v>394</v>
      </c>
      <c r="B1305" s="315"/>
      <c r="C1305" s="315"/>
      <c r="D1305" s="315"/>
      <c r="E1305" s="315"/>
      <c r="F1305" s="357"/>
    </row>
    <row r="1306" spans="1:6" customFormat="1" ht="15" x14ac:dyDescent="0.25">
      <c r="A1306" s="289" t="s">
        <v>395</v>
      </c>
      <c r="B1306" s="315"/>
      <c r="C1306" s="315"/>
      <c r="D1306" s="315"/>
      <c r="E1306" s="315"/>
      <c r="F1306" s="357"/>
    </row>
    <row r="1307" spans="1:6" customFormat="1" ht="15" x14ac:dyDescent="0.25">
      <c r="A1307" s="289" t="s">
        <v>396</v>
      </c>
      <c r="B1307" s="315"/>
      <c r="C1307" s="315"/>
      <c r="D1307" s="315"/>
      <c r="E1307" s="315"/>
      <c r="F1307" s="357"/>
    </row>
    <row r="1308" spans="1:6" customFormat="1" ht="15" x14ac:dyDescent="0.25">
      <c r="A1308" s="290" t="s">
        <v>642</v>
      </c>
      <c r="B1308" s="314"/>
      <c r="C1308" s="314"/>
      <c r="D1308" s="314"/>
      <c r="E1308" s="314"/>
      <c r="F1308" s="358"/>
    </row>
    <row r="1309" spans="1:6" customFormat="1" ht="15" x14ac:dyDescent="0.25">
      <c r="A1309" s="288" t="s">
        <v>397</v>
      </c>
      <c r="B1309" s="313">
        <v>1887.0010000000002</v>
      </c>
      <c r="C1309" s="313">
        <v>1512.3609999999996</v>
      </c>
      <c r="D1309" s="313">
        <v>9629.2627067056274</v>
      </c>
      <c r="E1309" s="313">
        <v>69</v>
      </c>
      <c r="F1309" s="356">
        <v>64</v>
      </c>
    </row>
    <row r="1310" spans="1:6" customFormat="1" ht="15" x14ac:dyDescent="0.25">
      <c r="A1310" s="290" t="s">
        <v>398</v>
      </c>
      <c r="B1310" s="314"/>
      <c r="C1310" s="314"/>
      <c r="D1310" s="314"/>
      <c r="E1310" s="314"/>
      <c r="F1310" s="358"/>
    </row>
    <row r="1311" spans="1:6" customFormat="1" ht="15" x14ac:dyDescent="0.25">
      <c r="A1311" s="291" t="s">
        <v>399</v>
      </c>
      <c r="B1311" s="199">
        <v>768.48199999999974</v>
      </c>
      <c r="C1311" s="199">
        <v>591.52200000000016</v>
      </c>
      <c r="D1311" s="199">
        <v>4703.8230134293572</v>
      </c>
      <c r="E1311" s="199">
        <v>31</v>
      </c>
      <c r="F1311" s="311">
        <v>30</v>
      </c>
    </row>
    <row r="1312" spans="1:6" customFormat="1" ht="15" x14ac:dyDescent="0.25">
      <c r="A1312" s="291" t="s">
        <v>400</v>
      </c>
      <c r="B1312" s="199">
        <v>762.53099999999995</v>
      </c>
      <c r="C1312" s="199">
        <v>539.37099999999987</v>
      </c>
      <c r="D1312" s="199">
        <v>4181.0090543784572</v>
      </c>
      <c r="E1312" s="199">
        <v>30</v>
      </c>
      <c r="F1312" s="311">
        <v>31</v>
      </c>
    </row>
    <row r="1313" spans="1:6" customFormat="1" ht="15" x14ac:dyDescent="0.25">
      <c r="A1313" s="291" t="s">
        <v>401</v>
      </c>
      <c r="B1313" s="199">
        <v>706.9079999999999</v>
      </c>
      <c r="C1313" s="199">
        <v>581.1880000000001</v>
      </c>
      <c r="D1313" s="199">
        <v>4618.3349467696489</v>
      </c>
      <c r="E1313" s="199">
        <v>30</v>
      </c>
      <c r="F1313" s="311">
        <v>30</v>
      </c>
    </row>
    <row r="1314" spans="1:6" customFormat="1" ht="15" x14ac:dyDescent="0.25">
      <c r="A1314" s="291" t="s">
        <v>402</v>
      </c>
      <c r="B1314" s="199">
        <v>585.94099999999992</v>
      </c>
      <c r="C1314" s="199">
        <v>446.50099999999998</v>
      </c>
      <c r="D1314" s="199">
        <v>3749.5591100441843</v>
      </c>
      <c r="E1314" s="199">
        <v>31</v>
      </c>
      <c r="F1314" s="311">
        <v>30</v>
      </c>
    </row>
    <row r="1315" spans="1:6" customFormat="1" ht="15" x14ac:dyDescent="0.25">
      <c r="A1315" s="291" t="s">
        <v>403</v>
      </c>
      <c r="B1315" s="199">
        <v>662.65</v>
      </c>
      <c r="C1315" s="199">
        <v>485.12999999999988</v>
      </c>
      <c r="D1315" s="199">
        <v>3883.4846210474198</v>
      </c>
      <c r="E1315" s="199">
        <v>31</v>
      </c>
      <c r="F1315" s="311">
        <v>30</v>
      </c>
    </row>
    <row r="1316" spans="1:6" customFormat="1" ht="15" x14ac:dyDescent="0.25">
      <c r="A1316" s="291" t="s">
        <v>404</v>
      </c>
      <c r="B1316" s="199">
        <v>805.49099999999987</v>
      </c>
      <c r="C1316" s="199">
        <v>608.37099999999998</v>
      </c>
      <c r="D1316" s="199">
        <v>5045.0456578798485</v>
      </c>
      <c r="E1316" s="199">
        <v>33</v>
      </c>
      <c r="F1316" s="311">
        <v>33</v>
      </c>
    </row>
    <row r="1317" spans="1:6" customFormat="1" ht="15" x14ac:dyDescent="0.25">
      <c r="A1317" s="291" t="s">
        <v>405</v>
      </c>
      <c r="B1317" s="199">
        <v>1500.502</v>
      </c>
      <c r="C1317" s="199">
        <v>1079.3820000000001</v>
      </c>
      <c r="D1317" s="199">
        <v>7379.0413389427486</v>
      </c>
      <c r="E1317" s="199">
        <v>60</v>
      </c>
      <c r="F1317" s="311">
        <v>61</v>
      </c>
    </row>
    <row r="1318" spans="1:6" customFormat="1" ht="15" x14ac:dyDescent="0.25">
      <c r="A1318" s="291" t="s">
        <v>406</v>
      </c>
      <c r="B1318" s="199">
        <v>1342.4999999999998</v>
      </c>
      <c r="C1318" s="199">
        <v>832.33999999999992</v>
      </c>
      <c r="D1318" s="199">
        <v>5675.9317724528992</v>
      </c>
      <c r="E1318" s="199">
        <v>60</v>
      </c>
      <c r="F1318" s="311">
        <v>61</v>
      </c>
    </row>
    <row r="1319" spans="1:6" customFormat="1" ht="15" x14ac:dyDescent="0.25">
      <c r="A1319" s="291" t="s">
        <v>407</v>
      </c>
      <c r="B1319" s="199">
        <v>1340.4549999999997</v>
      </c>
      <c r="C1319" s="199">
        <v>911.21500000000003</v>
      </c>
      <c r="D1319" s="199">
        <v>6216.5103495666881</v>
      </c>
      <c r="E1319" s="199">
        <v>61</v>
      </c>
      <c r="F1319" s="311">
        <v>60</v>
      </c>
    </row>
    <row r="1320" spans="1:6" customFormat="1" ht="15" x14ac:dyDescent="0.25">
      <c r="A1320" s="291" t="s">
        <v>408</v>
      </c>
      <c r="B1320" s="199">
        <v>908.5359999999996</v>
      </c>
      <c r="C1320" s="199">
        <v>570.85599999999999</v>
      </c>
      <c r="D1320" s="199">
        <v>3904.0499359795144</v>
      </c>
      <c r="E1320" s="199">
        <v>60</v>
      </c>
      <c r="F1320" s="311">
        <v>60</v>
      </c>
    </row>
    <row r="1321" spans="1:6" customFormat="1" ht="15" x14ac:dyDescent="0.25">
      <c r="A1321" s="291" t="s">
        <v>409</v>
      </c>
      <c r="B1321" s="199">
        <v>620.96300000000008</v>
      </c>
      <c r="C1321" s="199">
        <v>486.84300000000013</v>
      </c>
      <c r="D1321" s="199">
        <v>3841.9299959990258</v>
      </c>
      <c r="E1321" s="199">
        <v>30</v>
      </c>
      <c r="F1321" s="311">
        <v>30</v>
      </c>
    </row>
    <row r="1322" spans="1:6" customFormat="1" ht="15" x14ac:dyDescent="0.25">
      <c r="A1322" s="291" t="s">
        <v>410</v>
      </c>
      <c r="B1322" s="199">
        <v>494.25099999999998</v>
      </c>
      <c r="C1322" s="199">
        <v>419.21100000000001</v>
      </c>
      <c r="D1322" s="199">
        <v>3513.6619959642348</v>
      </c>
      <c r="E1322" s="199">
        <v>30</v>
      </c>
      <c r="F1322" s="311">
        <v>30</v>
      </c>
    </row>
    <row r="1323" spans="1:6" customFormat="1" ht="15" x14ac:dyDescent="0.25">
      <c r="A1323" s="291" t="s">
        <v>411</v>
      </c>
      <c r="B1323" s="199">
        <v>622.44800000000009</v>
      </c>
      <c r="C1323" s="199">
        <v>429.24799999999999</v>
      </c>
      <c r="D1323" s="199">
        <v>3383.1104703753958</v>
      </c>
      <c r="E1323" s="199">
        <v>30</v>
      </c>
      <c r="F1323" s="311">
        <v>30</v>
      </c>
    </row>
    <row r="1324" spans="1:6" customFormat="1" ht="15" x14ac:dyDescent="0.25">
      <c r="A1324" s="291" t="s">
        <v>412</v>
      </c>
      <c r="B1324" s="199">
        <v>985.35600001199998</v>
      </c>
      <c r="C1324" s="199">
        <v>843.95600001199989</v>
      </c>
      <c r="D1324" s="199">
        <v>5606.4395953395751</v>
      </c>
      <c r="E1324" s="199">
        <v>0</v>
      </c>
      <c r="F1324" s="311">
        <v>30</v>
      </c>
    </row>
    <row r="1325" spans="1:6" customFormat="1" ht="15" x14ac:dyDescent="0.25">
      <c r="A1325" s="291" t="s">
        <v>413</v>
      </c>
      <c r="B1325" s="199">
        <v>1054.919999986</v>
      </c>
      <c r="C1325" s="199">
        <v>834.55999998599975</v>
      </c>
      <c r="D1325" s="199">
        <v>5684.7398066803062</v>
      </c>
      <c r="E1325" s="199">
        <v>0</v>
      </c>
      <c r="F1325" s="311">
        <v>30</v>
      </c>
    </row>
    <row r="1326" spans="1:6" customFormat="1" ht="15" x14ac:dyDescent="0.25">
      <c r="A1326" s="291" t="s">
        <v>414</v>
      </c>
      <c r="B1326" s="199">
        <v>977.70999999000026</v>
      </c>
      <c r="C1326" s="199">
        <v>823.42999999000017</v>
      </c>
      <c r="D1326" s="199">
        <v>5465.2388953189129</v>
      </c>
      <c r="E1326" s="199">
        <v>0</v>
      </c>
      <c r="F1326" s="311">
        <v>30</v>
      </c>
    </row>
    <row r="1327" spans="1:6" customFormat="1" ht="15" x14ac:dyDescent="0.25">
      <c r="A1327" s="291" t="s">
        <v>415</v>
      </c>
      <c r="B1327" s="199">
        <v>23.6</v>
      </c>
      <c r="C1327" s="199">
        <v>23.6</v>
      </c>
      <c r="D1327" s="199">
        <v>10.880590133702167</v>
      </c>
      <c r="E1327" s="199">
        <v>0</v>
      </c>
      <c r="F1327" s="311">
        <v>0</v>
      </c>
    </row>
    <row r="1328" spans="1:6" customFormat="1" ht="15" x14ac:dyDescent="0.25">
      <c r="A1328" s="291" t="s">
        <v>416</v>
      </c>
      <c r="B1328" s="199">
        <v>1374</v>
      </c>
      <c r="C1328" s="199">
        <v>1374</v>
      </c>
      <c r="D1328" s="199">
        <v>66.412103049929911</v>
      </c>
      <c r="E1328" s="199">
        <v>0</v>
      </c>
      <c r="F1328" s="311">
        <v>0</v>
      </c>
    </row>
    <row r="1329" spans="1:6" customFormat="1" ht="15" x14ac:dyDescent="0.25">
      <c r="A1329" s="291" t="s">
        <v>417</v>
      </c>
      <c r="B1329" s="199">
        <v>607.6</v>
      </c>
      <c r="C1329" s="199">
        <v>607.6</v>
      </c>
      <c r="D1329" s="199">
        <v>238.27450980392157</v>
      </c>
      <c r="E1329" s="199">
        <v>0</v>
      </c>
      <c r="F1329" s="311">
        <v>0</v>
      </c>
    </row>
    <row r="1330" spans="1:6" customFormat="1" ht="15" x14ac:dyDescent="0.25">
      <c r="A1330" s="291" t="s">
        <v>418</v>
      </c>
      <c r="B1330" s="199">
        <v>568.72</v>
      </c>
      <c r="C1330" s="199">
        <v>568.72</v>
      </c>
      <c r="D1330" s="199">
        <v>174.77566072526122</v>
      </c>
      <c r="E1330" s="199">
        <v>0</v>
      </c>
      <c r="F1330" s="311">
        <v>0</v>
      </c>
    </row>
    <row r="1331" spans="1:6" customFormat="1" ht="15" x14ac:dyDescent="0.25">
      <c r="A1331" s="291" t="s">
        <v>419</v>
      </c>
      <c r="B1331" s="199">
        <v>2885.6</v>
      </c>
      <c r="C1331" s="199">
        <v>2885.6</v>
      </c>
      <c r="D1331" s="199">
        <v>151.39559286463799</v>
      </c>
      <c r="E1331" s="199">
        <v>0</v>
      </c>
      <c r="F1331" s="311">
        <v>0</v>
      </c>
    </row>
    <row r="1332" spans="1:6" customFormat="1" ht="15" x14ac:dyDescent="0.25">
      <c r="A1332" s="291" t="s">
        <v>420</v>
      </c>
      <c r="B1332" s="199">
        <v>1588.1</v>
      </c>
      <c r="C1332" s="199">
        <v>1588.1</v>
      </c>
      <c r="D1332" s="199">
        <v>70.105504789652585</v>
      </c>
      <c r="E1332" s="199">
        <v>0</v>
      </c>
      <c r="F1332" s="311">
        <v>0</v>
      </c>
    </row>
    <row r="1333" spans="1:6" customFormat="1" ht="15" x14ac:dyDescent="0.25">
      <c r="A1333" s="291" t="s">
        <v>421</v>
      </c>
      <c r="B1333" s="199">
        <v>157.4</v>
      </c>
      <c r="C1333" s="199">
        <v>157.4</v>
      </c>
      <c r="D1333" s="199">
        <v>29.486699138254028</v>
      </c>
      <c r="E1333" s="199">
        <v>0</v>
      </c>
      <c r="F1333" s="311">
        <v>0</v>
      </c>
    </row>
    <row r="1334" spans="1:6" customFormat="1" ht="15" x14ac:dyDescent="0.25">
      <c r="A1334" s="291" t="s">
        <v>422</v>
      </c>
      <c r="B1334" s="199">
        <v>164.3</v>
      </c>
      <c r="C1334" s="199">
        <v>164.3</v>
      </c>
      <c r="D1334" s="199">
        <v>123.66114732675229</v>
      </c>
      <c r="E1334" s="199">
        <v>0</v>
      </c>
      <c r="F1334" s="311">
        <v>0</v>
      </c>
    </row>
    <row r="1335" spans="1:6" customFormat="1" ht="15" x14ac:dyDescent="0.25">
      <c r="A1335" s="291" t="s">
        <v>423</v>
      </c>
      <c r="B1335" s="199">
        <v>929.8</v>
      </c>
      <c r="C1335" s="199">
        <v>929.8</v>
      </c>
      <c r="D1335" s="199">
        <v>63.597811217510262</v>
      </c>
      <c r="E1335" s="199">
        <v>0</v>
      </c>
      <c r="F1335" s="311">
        <v>0</v>
      </c>
    </row>
    <row r="1336" spans="1:6" customFormat="1" ht="15" x14ac:dyDescent="0.25">
      <c r="A1336" s="291" t="s">
        <v>424</v>
      </c>
      <c r="B1336" s="199">
        <v>2058.9410000979992</v>
      </c>
      <c r="C1336" s="199">
        <v>1980.8210000979973</v>
      </c>
      <c r="D1336" s="199">
        <v>21757.946096687858</v>
      </c>
      <c r="E1336" s="199">
        <v>0</v>
      </c>
      <c r="F1336" s="311">
        <v>102</v>
      </c>
    </row>
    <row r="1337" spans="1:6" customFormat="1" ht="15" x14ac:dyDescent="0.25">
      <c r="A1337" s="288" t="s">
        <v>945</v>
      </c>
      <c r="B1337" s="199">
        <v>910.3</v>
      </c>
      <c r="C1337" s="199">
        <v>910.3</v>
      </c>
      <c r="D1337" s="199">
        <v>106.08320708542128</v>
      </c>
      <c r="E1337" s="199">
        <v>0</v>
      </c>
      <c r="F1337" s="311">
        <v>0</v>
      </c>
    </row>
    <row r="1338" spans="1:6" customFormat="1" ht="15" x14ac:dyDescent="0.25">
      <c r="A1338" s="288" t="s">
        <v>425</v>
      </c>
      <c r="B1338" s="313">
        <v>8100.204999999999</v>
      </c>
      <c r="C1338" s="313">
        <v>5953.1650000000009</v>
      </c>
      <c r="D1338" s="313">
        <v>43903.318584322566</v>
      </c>
      <c r="E1338" s="313">
        <v>446</v>
      </c>
      <c r="F1338" s="356">
        <v>430</v>
      </c>
    </row>
    <row r="1339" spans="1:6" customFormat="1" ht="15" x14ac:dyDescent="0.25">
      <c r="A1339" s="289" t="s">
        <v>426</v>
      </c>
      <c r="B1339" s="315"/>
      <c r="C1339" s="315"/>
      <c r="D1339" s="315"/>
      <c r="E1339" s="315"/>
      <c r="F1339" s="357"/>
    </row>
    <row r="1340" spans="1:6" customFormat="1" ht="15" x14ac:dyDescent="0.25">
      <c r="A1340" s="289" t="s">
        <v>427</v>
      </c>
      <c r="B1340" s="315"/>
      <c r="C1340" s="315"/>
      <c r="D1340" s="315"/>
      <c r="E1340" s="315"/>
      <c r="F1340" s="357"/>
    </row>
    <row r="1341" spans="1:6" customFormat="1" ht="15" x14ac:dyDescent="0.25">
      <c r="A1341" s="289" t="s">
        <v>428</v>
      </c>
      <c r="B1341" s="315"/>
      <c r="C1341" s="315"/>
      <c r="D1341" s="315"/>
      <c r="E1341" s="315"/>
      <c r="F1341" s="357"/>
    </row>
    <row r="1342" spans="1:6" customFormat="1" ht="15" x14ac:dyDescent="0.25">
      <c r="A1342" s="289" t="s">
        <v>429</v>
      </c>
      <c r="B1342" s="315"/>
      <c r="C1342" s="315"/>
      <c r="D1342" s="315"/>
      <c r="E1342" s="315"/>
      <c r="F1342" s="357"/>
    </row>
    <row r="1343" spans="1:6" customFormat="1" ht="15" x14ac:dyDescent="0.25">
      <c r="A1343" s="289" t="s">
        <v>430</v>
      </c>
      <c r="B1343" s="315"/>
      <c r="C1343" s="315"/>
      <c r="D1343" s="315"/>
      <c r="E1343" s="315"/>
      <c r="F1343" s="357"/>
    </row>
    <row r="1344" spans="1:6" customFormat="1" ht="15" x14ac:dyDescent="0.25">
      <c r="A1344" s="289" t="s">
        <v>431</v>
      </c>
      <c r="B1344" s="315"/>
      <c r="C1344" s="315"/>
      <c r="D1344" s="315"/>
      <c r="E1344" s="315"/>
      <c r="F1344" s="357"/>
    </row>
    <row r="1345" spans="1:6" customFormat="1" ht="15" x14ac:dyDescent="0.25">
      <c r="A1345" s="289" t="s">
        <v>432</v>
      </c>
      <c r="B1345" s="315"/>
      <c r="C1345" s="315"/>
      <c r="D1345" s="315"/>
      <c r="E1345" s="315"/>
      <c r="F1345" s="357"/>
    </row>
    <row r="1346" spans="1:6" customFormat="1" ht="15" x14ac:dyDescent="0.25">
      <c r="A1346" s="289" t="s">
        <v>433</v>
      </c>
      <c r="B1346" s="315"/>
      <c r="C1346" s="315"/>
      <c r="D1346" s="315"/>
      <c r="E1346" s="315"/>
      <c r="F1346" s="357"/>
    </row>
    <row r="1347" spans="1:6" customFormat="1" ht="15" x14ac:dyDescent="0.25">
      <c r="A1347" s="289" t="s">
        <v>434</v>
      </c>
      <c r="B1347" s="315"/>
      <c r="C1347" s="315"/>
      <c r="D1347" s="315"/>
      <c r="E1347" s="315"/>
      <c r="F1347" s="357"/>
    </row>
    <row r="1348" spans="1:6" customFormat="1" ht="15" x14ac:dyDescent="0.25">
      <c r="A1348" s="289" t="s">
        <v>435</v>
      </c>
      <c r="B1348" s="315"/>
      <c r="C1348" s="315"/>
      <c r="D1348" s="315"/>
      <c r="E1348" s="315"/>
      <c r="F1348" s="357"/>
    </row>
    <row r="1349" spans="1:6" customFormat="1" ht="15" x14ac:dyDescent="0.25">
      <c r="A1349" s="289" t="s">
        <v>946</v>
      </c>
      <c r="B1349" s="315"/>
      <c r="C1349" s="315"/>
      <c r="D1349" s="315"/>
      <c r="E1349" s="315"/>
      <c r="F1349" s="357"/>
    </row>
    <row r="1350" spans="1:6" customFormat="1" ht="15" x14ac:dyDescent="0.25">
      <c r="A1350" s="289" t="s">
        <v>947</v>
      </c>
      <c r="B1350" s="315"/>
      <c r="C1350" s="315"/>
      <c r="D1350" s="315"/>
      <c r="E1350" s="315"/>
      <c r="F1350" s="357"/>
    </row>
    <row r="1351" spans="1:6" customFormat="1" ht="15" x14ac:dyDescent="0.25">
      <c r="A1351" s="289" t="s">
        <v>436</v>
      </c>
      <c r="B1351" s="315"/>
      <c r="C1351" s="315"/>
      <c r="D1351" s="315"/>
      <c r="E1351" s="315"/>
      <c r="F1351" s="357"/>
    </row>
    <row r="1352" spans="1:6" customFormat="1" ht="15" x14ac:dyDescent="0.25">
      <c r="A1352" s="289" t="s">
        <v>437</v>
      </c>
      <c r="B1352" s="315"/>
      <c r="C1352" s="315"/>
      <c r="D1352" s="315"/>
      <c r="E1352" s="315"/>
      <c r="F1352" s="357"/>
    </row>
    <row r="1353" spans="1:6" customFormat="1" ht="15" x14ac:dyDescent="0.25">
      <c r="A1353" s="289" t="s">
        <v>438</v>
      </c>
      <c r="B1353" s="315"/>
      <c r="C1353" s="315"/>
      <c r="D1353" s="315"/>
      <c r="E1353" s="315"/>
      <c r="F1353" s="357"/>
    </row>
    <row r="1354" spans="1:6" customFormat="1" ht="15" x14ac:dyDescent="0.25">
      <c r="A1354" s="289" t="s">
        <v>439</v>
      </c>
      <c r="B1354" s="314"/>
      <c r="C1354" s="314"/>
      <c r="D1354" s="314"/>
      <c r="E1354" s="314"/>
      <c r="F1354" s="358"/>
    </row>
    <row r="1355" spans="1:6" customFormat="1" ht="15" x14ac:dyDescent="0.25">
      <c r="A1355" s="291" t="s">
        <v>440</v>
      </c>
      <c r="B1355" s="199">
        <v>4639.9289996800044</v>
      </c>
      <c r="C1355" s="199">
        <v>3486.888999680019</v>
      </c>
      <c r="D1355" s="199">
        <v>41706.697532750382</v>
      </c>
      <c r="E1355" s="199">
        <v>0</v>
      </c>
      <c r="F1355" s="311">
        <v>281</v>
      </c>
    </row>
    <row r="1356" spans="1:6" customFormat="1" ht="15" x14ac:dyDescent="0.25">
      <c r="A1356" s="288" t="s">
        <v>441</v>
      </c>
      <c r="B1356" s="313">
        <v>10502.876999914002</v>
      </c>
      <c r="C1356" s="313">
        <v>8449.9169999140067</v>
      </c>
      <c r="D1356" s="313">
        <v>36229.524229987212</v>
      </c>
      <c r="E1356" s="313">
        <v>0</v>
      </c>
      <c r="F1356" s="356">
        <v>280</v>
      </c>
    </row>
    <row r="1357" spans="1:6" customFormat="1" ht="15" x14ac:dyDescent="0.25">
      <c r="A1357" s="289" t="s">
        <v>442</v>
      </c>
      <c r="B1357" s="315"/>
      <c r="C1357" s="315"/>
      <c r="D1357" s="315"/>
      <c r="E1357" s="315"/>
      <c r="F1357" s="357"/>
    </row>
    <row r="1358" spans="1:6" customFormat="1" ht="15" x14ac:dyDescent="0.25">
      <c r="A1358" s="289" t="s">
        <v>443</v>
      </c>
      <c r="B1358" s="315"/>
      <c r="C1358" s="315"/>
      <c r="D1358" s="315"/>
      <c r="E1358" s="315"/>
      <c r="F1358" s="357"/>
    </row>
    <row r="1359" spans="1:6" customFormat="1" ht="15" x14ac:dyDescent="0.25">
      <c r="A1359" s="289" t="s">
        <v>444</v>
      </c>
      <c r="B1359" s="315"/>
      <c r="C1359" s="315"/>
      <c r="D1359" s="315"/>
      <c r="E1359" s="315"/>
      <c r="F1359" s="357"/>
    </row>
    <row r="1360" spans="1:6" customFormat="1" ht="15" x14ac:dyDescent="0.25">
      <c r="A1360" s="289" t="s">
        <v>445</v>
      </c>
      <c r="B1360" s="315"/>
      <c r="C1360" s="315"/>
      <c r="D1360" s="315"/>
      <c r="E1360" s="315"/>
      <c r="F1360" s="357"/>
    </row>
    <row r="1361" spans="1:6" customFormat="1" ht="15" x14ac:dyDescent="0.25">
      <c r="A1361" s="289" t="s">
        <v>446</v>
      </c>
      <c r="B1361" s="315"/>
      <c r="C1361" s="315"/>
      <c r="D1361" s="315"/>
      <c r="E1361" s="315"/>
      <c r="F1361" s="357"/>
    </row>
    <row r="1362" spans="1:6" customFormat="1" ht="15" x14ac:dyDescent="0.25">
      <c r="A1362" s="289" t="s">
        <v>447</v>
      </c>
      <c r="B1362" s="315"/>
      <c r="C1362" s="315"/>
      <c r="D1362" s="315"/>
      <c r="E1362" s="315"/>
      <c r="F1362" s="357"/>
    </row>
    <row r="1363" spans="1:6" customFormat="1" ht="15" x14ac:dyDescent="0.25">
      <c r="A1363" s="289" t="s">
        <v>448</v>
      </c>
      <c r="B1363" s="315"/>
      <c r="C1363" s="315"/>
      <c r="D1363" s="315"/>
      <c r="E1363" s="315"/>
      <c r="F1363" s="357"/>
    </row>
    <row r="1364" spans="1:6" customFormat="1" ht="15" x14ac:dyDescent="0.25">
      <c r="A1364" s="289" t="s">
        <v>449</v>
      </c>
      <c r="B1364" s="315"/>
      <c r="C1364" s="315"/>
      <c r="D1364" s="315"/>
      <c r="E1364" s="315"/>
      <c r="F1364" s="357"/>
    </row>
    <row r="1365" spans="1:6" customFormat="1" ht="15" x14ac:dyDescent="0.25">
      <c r="A1365" s="289" t="s">
        <v>948</v>
      </c>
      <c r="B1365" s="315"/>
      <c r="C1365" s="315"/>
      <c r="D1365" s="315"/>
      <c r="E1365" s="315"/>
      <c r="F1365" s="357"/>
    </row>
    <row r="1366" spans="1:6" customFormat="1" ht="15" x14ac:dyDescent="0.25">
      <c r="A1366" s="289" t="s">
        <v>450</v>
      </c>
      <c r="B1366" s="315"/>
      <c r="C1366" s="315"/>
      <c r="D1366" s="315"/>
      <c r="E1366" s="315"/>
      <c r="F1366" s="357"/>
    </row>
    <row r="1367" spans="1:6" customFormat="1" ht="15" x14ac:dyDescent="0.25">
      <c r="A1367" s="289" t="s">
        <v>451</v>
      </c>
      <c r="B1367" s="315"/>
      <c r="C1367" s="315"/>
      <c r="D1367" s="315"/>
      <c r="E1367" s="315"/>
      <c r="F1367" s="357"/>
    </row>
    <row r="1368" spans="1:6" customFormat="1" ht="15" x14ac:dyDescent="0.25">
      <c r="A1368" s="289" t="s">
        <v>949</v>
      </c>
      <c r="B1368" s="315"/>
      <c r="C1368" s="315"/>
      <c r="D1368" s="315"/>
      <c r="E1368" s="315"/>
      <c r="F1368" s="357"/>
    </row>
    <row r="1369" spans="1:6" customFormat="1" ht="15" x14ac:dyDescent="0.25">
      <c r="A1369" s="289" t="s">
        <v>452</v>
      </c>
      <c r="B1369" s="315"/>
      <c r="C1369" s="315"/>
      <c r="D1369" s="315"/>
      <c r="E1369" s="315"/>
      <c r="F1369" s="357"/>
    </row>
    <row r="1370" spans="1:6" customFormat="1" ht="15" x14ac:dyDescent="0.25">
      <c r="A1370" s="289" t="s">
        <v>453</v>
      </c>
      <c r="B1370" s="315"/>
      <c r="C1370" s="315"/>
      <c r="D1370" s="315"/>
      <c r="E1370" s="315"/>
      <c r="F1370" s="357"/>
    </row>
    <row r="1371" spans="1:6" customFormat="1" ht="15" x14ac:dyDescent="0.25">
      <c r="A1371" s="289" t="s">
        <v>454</v>
      </c>
      <c r="B1371" s="314"/>
      <c r="C1371" s="314"/>
      <c r="D1371" s="314"/>
      <c r="E1371" s="314"/>
      <c r="F1371" s="358"/>
    </row>
    <row r="1372" spans="1:6" customFormat="1" ht="15" x14ac:dyDescent="0.25">
      <c r="A1372" s="288" t="s">
        <v>455</v>
      </c>
      <c r="B1372" s="313">
        <v>12383.847000068003</v>
      </c>
      <c r="C1372" s="313">
        <v>10342.647000067996</v>
      </c>
      <c r="D1372" s="313">
        <v>70730.272909766019</v>
      </c>
      <c r="E1372" s="313">
        <v>63</v>
      </c>
      <c r="F1372" s="356">
        <v>396</v>
      </c>
    </row>
    <row r="1373" spans="1:6" customFormat="1" ht="15" x14ac:dyDescent="0.25">
      <c r="A1373" s="289" t="s">
        <v>456</v>
      </c>
      <c r="B1373" s="315"/>
      <c r="C1373" s="315"/>
      <c r="D1373" s="315"/>
      <c r="E1373" s="315"/>
      <c r="F1373" s="357"/>
    </row>
    <row r="1374" spans="1:6" customFormat="1" ht="15" x14ac:dyDescent="0.25">
      <c r="A1374" s="289" t="s">
        <v>457</v>
      </c>
      <c r="B1374" s="315"/>
      <c r="C1374" s="315"/>
      <c r="D1374" s="315"/>
      <c r="E1374" s="315"/>
      <c r="F1374" s="357"/>
    </row>
    <row r="1375" spans="1:6" customFormat="1" ht="15" x14ac:dyDescent="0.25">
      <c r="A1375" s="289" t="s">
        <v>458</v>
      </c>
      <c r="B1375" s="315"/>
      <c r="C1375" s="315"/>
      <c r="D1375" s="315"/>
      <c r="E1375" s="315"/>
      <c r="F1375" s="357"/>
    </row>
    <row r="1376" spans="1:6" customFormat="1" ht="15" x14ac:dyDescent="0.25">
      <c r="A1376" s="289" t="s">
        <v>459</v>
      </c>
      <c r="B1376" s="315"/>
      <c r="C1376" s="315"/>
      <c r="D1376" s="315"/>
      <c r="E1376" s="315"/>
      <c r="F1376" s="357"/>
    </row>
    <row r="1377" spans="1:6" customFormat="1" ht="15" x14ac:dyDescent="0.25">
      <c r="A1377" s="289" t="s">
        <v>460</v>
      </c>
      <c r="B1377" s="315"/>
      <c r="C1377" s="315"/>
      <c r="D1377" s="315"/>
      <c r="E1377" s="315"/>
      <c r="F1377" s="357"/>
    </row>
    <row r="1378" spans="1:6" customFormat="1" ht="15" x14ac:dyDescent="0.25">
      <c r="A1378" s="289" t="s">
        <v>461</v>
      </c>
      <c r="B1378" s="315"/>
      <c r="C1378" s="315"/>
      <c r="D1378" s="315"/>
      <c r="E1378" s="315"/>
      <c r="F1378" s="357"/>
    </row>
    <row r="1379" spans="1:6" customFormat="1" ht="15" x14ac:dyDescent="0.25">
      <c r="A1379" s="290" t="s">
        <v>462</v>
      </c>
      <c r="B1379" s="314"/>
      <c r="C1379" s="314"/>
      <c r="D1379" s="314"/>
      <c r="E1379" s="314"/>
      <c r="F1379" s="358"/>
    </row>
    <row r="1380" spans="1:6" customFormat="1" ht="15" x14ac:dyDescent="0.25">
      <c r="A1380" s="288" t="s">
        <v>463</v>
      </c>
      <c r="B1380" s="313">
        <v>1526.306</v>
      </c>
      <c r="C1380" s="313">
        <v>1162.5859999999998</v>
      </c>
      <c r="D1380" s="313">
        <v>7544.5639766749118</v>
      </c>
      <c r="E1380" s="313">
        <v>64</v>
      </c>
      <c r="F1380" s="356">
        <v>67</v>
      </c>
    </row>
    <row r="1381" spans="1:6" customFormat="1" ht="15" x14ac:dyDescent="0.25">
      <c r="A1381" s="289" t="s">
        <v>464</v>
      </c>
      <c r="B1381" s="315"/>
      <c r="C1381" s="315"/>
      <c r="D1381" s="315"/>
      <c r="E1381" s="315"/>
      <c r="F1381" s="357"/>
    </row>
    <row r="1382" spans="1:6" customFormat="1" ht="15" x14ac:dyDescent="0.25">
      <c r="A1382" s="289" t="s">
        <v>465</v>
      </c>
      <c r="B1382" s="315"/>
      <c r="C1382" s="315"/>
      <c r="D1382" s="315"/>
      <c r="E1382" s="315"/>
      <c r="F1382" s="357"/>
    </row>
    <row r="1383" spans="1:6" customFormat="1" ht="15" x14ac:dyDescent="0.25">
      <c r="A1383" s="289" t="s">
        <v>466</v>
      </c>
      <c r="B1383" s="315"/>
      <c r="C1383" s="315"/>
      <c r="D1383" s="315"/>
      <c r="E1383" s="315"/>
      <c r="F1383" s="357"/>
    </row>
    <row r="1384" spans="1:6" customFormat="1" ht="15" x14ac:dyDescent="0.25">
      <c r="A1384" s="289" t="s">
        <v>467</v>
      </c>
      <c r="B1384" s="315"/>
      <c r="C1384" s="315"/>
      <c r="D1384" s="315"/>
      <c r="E1384" s="315"/>
      <c r="F1384" s="357"/>
    </row>
    <row r="1385" spans="1:6" customFormat="1" ht="15" x14ac:dyDescent="0.25">
      <c r="A1385" s="289" t="s">
        <v>468</v>
      </c>
      <c r="B1385" s="315"/>
      <c r="C1385" s="315"/>
      <c r="D1385" s="315"/>
      <c r="E1385" s="315"/>
      <c r="F1385" s="357"/>
    </row>
    <row r="1386" spans="1:6" customFormat="1" ht="15" x14ac:dyDescent="0.25">
      <c r="A1386" s="289" t="s">
        <v>469</v>
      </c>
      <c r="B1386" s="315"/>
      <c r="C1386" s="315"/>
      <c r="D1386" s="315"/>
      <c r="E1386" s="315"/>
      <c r="F1386" s="357"/>
    </row>
    <row r="1387" spans="1:6" customFormat="1" ht="15" x14ac:dyDescent="0.25">
      <c r="A1387" s="289" t="s">
        <v>470</v>
      </c>
      <c r="B1387" s="315"/>
      <c r="C1387" s="315"/>
      <c r="D1387" s="315"/>
      <c r="E1387" s="315"/>
      <c r="F1387" s="357"/>
    </row>
    <row r="1388" spans="1:6" customFormat="1" ht="15" x14ac:dyDescent="0.25">
      <c r="A1388" s="290" t="s">
        <v>471</v>
      </c>
      <c r="B1388" s="314"/>
      <c r="C1388" s="314"/>
      <c r="D1388" s="314"/>
      <c r="E1388" s="314"/>
      <c r="F1388" s="358"/>
    </row>
    <row r="1389" spans="1:6" customFormat="1" ht="15" x14ac:dyDescent="0.25">
      <c r="A1389" s="288" t="s">
        <v>472</v>
      </c>
      <c r="B1389" s="313">
        <v>2427.9340000030002</v>
      </c>
      <c r="C1389" s="313">
        <v>1914.1340000029995</v>
      </c>
      <c r="D1389" s="313">
        <v>12926.78147362733</v>
      </c>
      <c r="E1389" s="313">
        <v>127</v>
      </c>
      <c r="F1389" s="356">
        <v>132</v>
      </c>
    </row>
    <row r="1390" spans="1:6" customFormat="1" ht="15" x14ac:dyDescent="0.25">
      <c r="A1390" s="289" t="s">
        <v>473</v>
      </c>
      <c r="B1390" s="315"/>
      <c r="C1390" s="315"/>
      <c r="D1390" s="315"/>
      <c r="E1390" s="315"/>
      <c r="F1390" s="357"/>
    </row>
    <row r="1391" spans="1:6" customFormat="1" ht="15" x14ac:dyDescent="0.25">
      <c r="A1391" s="290" t="s">
        <v>474</v>
      </c>
      <c r="B1391" s="314"/>
      <c r="C1391" s="314"/>
      <c r="D1391" s="314"/>
      <c r="E1391" s="314"/>
      <c r="F1391" s="358"/>
    </row>
    <row r="1392" spans="1:6" customFormat="1" ht="15" x14ac:dyDescent="0.25">
      <c r="A1392" s="291" t="s">
        <v>475</v>
      </c>
      <c r="B1392" s="199">
        <v>1619.4269999990001</v>
      </c>
      <c r="C1392" s="199">
        <v>1308.9069999989995</v>
      </c>
      <c r="D1392" s="199">
        <v>8784.6364169902572</v>
      </c>
      <c r="E1392" s="199">
        <v>0</v>
      </c>
      <c r="F1392" s="311">
        <v>47</v>
      </c>
    </row>
    <row r="1393" spans="1:6" customFormat="1" ht="15" x14ac:dyDescent="0.25">
      <c r="A1393" s="291" t="s">
        <v>476</v>
      </c>
      <c r="B1393" s="199">
        <v>0</v>
      </c>
      <c r="C1393" s="199">
        <v>0</v>
      </c>
      <c r="D1393" s="199">
        <v>0</v>
      </c>
      <c r="E1393" s="199">
        <v>0</v>
      </c>
      <c r="F1393" s="311">
        <v>0</v>
      </c>
    </row>
    <row r="1394" spans="1:6" customFormat="1" ht="15" x14ac:dyDescent="0.25">
      <c r="A1394" s="291" t="s">
        <v>477</v>
      </c>
      <c r="B1394" s="199">
        <v>1662.9649999830003</v>
      </c>
      <c r="C1394" s="199">
        <v>1332.8449999829995</v>
      </c>
      <c r="D1394" s="199">
        <v>9788.3079107696103</v>
      </c>
      <c r="E1394" s="199">
        <v>0</v>
      </c>
      <c r="F1394" s="311">
        <v>56</v>
      </c>
    </row>
    <row r="1395" spans="1:6" customFormat="1" ht="15" x14ac:dyDescent="0.25">
      <c r="A1395" s="291" t="s">
        <v>478</v>
      </c>
      <c r="B1395" s="199">
        <v>58.298999999999992</v>
      </c>
      <c r="C1395" s="199">
        <v>58.298999999999992</v>
      </c>
      <c r="D1395" s="199">
        <v>134.29995740519655</v>
      </c>
      <c r="E1395" s="199">
        <v>0</v>
      </c>
      <c r="F1395" s="311">
        <v>0</v>
      </c>
    </row>
    <row r="1396" spans="1:6" customFormat="1" ht="15" x14ac:dyDescent="0.25">
      <c r="A1396" s="291" t="s">
        <v>479</v>
      </c>
      <c r="B1396" s="199">
        <v>1824.3790000679999</v>
      </c>
      <c r="C1396" s="199">
        <v>1516.0990000679994</v>
      </c>
      <c r="D1396" s="199">
        <v>11095.737653455764</v>
      </c>
      <c r="E1396" s="199">
        <v>0</v>
      </c>
      <c r="F1396" s="311">
        <v>56</v>
      </c>
    </row>
    <row r="1397" spans="1:6" customFormat="1" ht="15" x14ac:dyDescent="0.25">
      <c r="A1397" s="291" t="s">
        <v>480</v>
      </c>
      <c r="B1397" s="199">
        <v>1746.9390000060002</v>
      </c>
      <c r="C1397" s="199">
        <v>1449.2990000060008</v>
      </c>
      <c r="D1397" s="199">
        <v>9684.3005828846872</v>
      </c>
      <c r="E1397" s="199">
        <v>0</v>
      </c>
      <c r="F1397" s="311">
        <v>58</v>
      </c>
    </row>
    <row r="1398" spans="1:6" customFormat="1" ht="15" x14ac:dyDescent="0.25">
      <c r="A1398" s="291" t="s">
        <v>481</v>
      </c>
      <c r="B1398" s="199">
        <v>1681.885999997</v>
      </c>
      <c r="C1398" s="199">
        <v>1409.7259999970004</v>
      </c>
      <c r="D1398" s="199">
        <v>10009.2513602248</v>
      </c>
      <c r="E1398" s="199">
        <v>0</v>
      </c>
      <c r="F1398" s="311">
        <v>55</v>
      </c>
    </row>
    <row r="1399" spans="1:6" customFormat="1" ht="15" x14ac:dyDescent="0.25">
      <c r="A1399" s="291" t="s">
        <v>482</v>
      </c>
      <c r="B1399" s="199">
        <v>1820.8839999840002</v>
      </c>
      <c r="C1399" s="199">
        <v>1438.6839999840001</v>
      </c>
      <c r="D1399" s="199">
        <v>10604.543325024453</v>
      </c>
      <c r="E1399" s="199">
        <v>0</v>
      </c>
      <c r="F1399" s="311">
        <v>54</v>
      </c>
    </row>
    <row r="1400" spans="1:6" customFormat="1" ht="15" x14ac:dyDescent="0.25">
      <c r="A1400" s="291" t="s">
        <v>483</v>
      </c>
      <c r="B1400" s="199">
        <v>2.6</v>
      </c>
      <c r="C1400" s="199">
        <v>2.6</v>
      </c>
      <c r="D1400" s="199">
        <v>6.5103893956513357</v>
      </c>
      <c r="E1400" s="199">
        <v>0</v>
      </c>
      <c r="F1400" s="311">
        <v>0</v>
      </c>
    </row>
    <row r="1401" spans="1:6" customFormat="1" ht="15" x14ac:dyDescent="0.25">
      <c r="A1401" s="291" t="s">
        <v>484</v>
      </c>
      <c r="B1401" s="199">
        <v>1560.6810000160001</v>
      </c>
      <c r="C1401" s="199">
        <v>1233.6410000159995</v>
      </c>
      <c r="D1401" s="199">
        <v>8279.4902221521061</v>
      </c>
      <c r="E1401" s="199">
        <v>0</v>
      </c>
      <c r="F1401" s="311">
        <v>46</v>
      </c>
    </row>
    <row r="1402" spans="1:6" customFormat="1" ht="15" x14ac:dyDescent="0.25">
      <c r="A1402" s="291" t="s">
        <v>485</v>
      </c>
      <c r="B1402" s="199">
        <v>104.59</v>
      </c>
      <c r="C1402" s="199">
        <v>104.59</v>
      </c>
      <c r="D1402" s="199">
        <v>174.31666666666666</v>
      </c>
      <c r="E1402" s="199">
        <v>0</v>
      </c>
      <c r="F1402" s="311">
        <v>0</v>
      </c>
    </row>
    <row r="1403" spans="1:6" customFormat="1" ht="15" x14ac:dyDescent="0.25">
      <c r="A1403" s="288" t="s">
        <v>486</v>
      </c>
      <c r="B1403" s="313">
        <v>2297.3660000300001</v>
      </c>
      <c r="C1403" s="313">
        <v>1950.7260000300007</v>
      </c>
      <c r="D1403" s="313">
        <v>15358.835834117457</v>
      </c>
      <c r="E1403" s="313">
        <v>0</v>
      </c>
      <c r="F1403" s="356">
        <v>92</v>
      </c>
    </row>
    <row r="1404" spans="1:6" customFormat="1" ht="15" x14ac:dyDescent="0.25">
      <c r="A1404" s="290" t="s">
        <v>487</v>
      </c>
      <c r="B1404" s="314"/>
      <c r="C1404" s="314"/>
      <c r="D1404" s="314"/>
      <c r="E1404" s="314"/>
      <c r="F1404" s="358"/>
    </row>
    <row r="1405" spans="1:6" customFormat="1" ht="15" x14ac:dyDescent="0.25">
      <c r="A1405" s="288" t="s">
        <v>488</v>
      </c>
      <c r="B1405" s="313">
        <v>2558.8409999960004</v>
      </c>
      <c r="C1405" s="313">
        <v>2000.8009999959975</v>
      </c>
      <c r="D1405" s="313">
        <v>15351.911766917665</v>
      </c>
      <c r="E1405" s="313">
        <v>0</v>
      </c>
      <c r="F1405" s="356">
        <v>92</v>
      </c>
    </row>
    <row r="1406" spans="1:6" customFormat="1" ht="15" x14ac:dyDescent="0.25">
      <c r="A1406" s="289" t="s">
        <v>489</v>
      </c>
      <c r="B1406" s="315"/>
      <c r="C1406" s="315"/>
      <c r="D1406" s="315"/>
      <c r="E1406" s="315"/>
      <c r="F1406" s="357"/>
    </row>
    <row r="1407" spans="1:6" customFormat="1" ht="15" x14ac:dyDescent="0.25">
      <c r="A1407" s="289" t="s">
        <v>490</v>
      </c>
      <c r="B1407" s="315"/>
      <c r="C1407" s="315"/>
      <c r="D1407" s="315"/>
      <c r="E1407" s="315"/>
      <c r="F1407" s="357"/>
    </row>
    <row r="1408" spans="1:6" customFormat="1" ht="15" x14ac:dyDescent="0.25">
      <c r="A1408" s="290" t="s">
        <v>491</v>
      </c>
      <c r="B1408" s="314"/>
      <c r="C1408" s="314"/>
      <c r="D1408" s="314"/>
      <c r="E1408" s="314"/>
      <c r="F1408" s="358"/>
    </row>
    <row r="1409" spans="1:6" customFormat="1" ht="15" x14ac:dyDescent="0.25">
      <c r="A1409" s="291" t="s">
        <v>492</v>
      </c>
      <c r="B1409" s="199">
        <v>759.92099999999994</v>
      </c>
      <c r="C1409" s="199">
        <v>759.92099999999994</v>
      </c>
      <c r="D1409" s="199">
        <v>5499.402097385695</v>
      </c>
      <c r="E1409" s="199">
        <v>41</v>
      </c>
      <c r="F1409" s="311">
        <v>0</v>
      </c>
    </row>
    <row r="1410" spans="1:6" customFormat="1" ht="15" x14ac:dyDescent="0.25">
      <c r="A1410" s="291" t="s">
        <v>493</v>
      </c>
      <c r="B1410" s="199">
        <v>1075.3299999829999</v>
      </c>
      <c r="C1410" s="199">
        <v>1075.3299999829999</v>
      </c>
      <c r="D1410" s="199">
        <v>7921.1974721197748</v>
      </c>
      <c r="E1410" s="199">
        <v>0</v>
      </c>
      <c r="F1410" s="311">
        <v>0</v>
      </c>
    </row>
    <row r="1411" spans="1:6" customFormat="1" ht="15" x14ac:dyDescent="0.25">
      <c r="A1411" s="288" t="s">
        <v>494</v>
      </c>
      <c r="B1411" s="313">
        <v>4086.1749999989997</v>
      </c>
      <c r="C1411" s="313">
        <v>3409.9749999990017</v>
      </c>
      <c r="D1411" s="313">
        <v>16577.198935677552</v>
      </c>
      <c r="E1411" s="313">
        <v>113</v>
      </c>
      <c r="F1411" s="356">
        <v>123</v>
      </c>
    </row>
    <row r="1412" spans="1:6" customFormat="1" ht="15" x14ac:dyDescent="0.25">
      <c r="A1412" s="290" t="s">
        <v>950</v>
      </c>
      <c r="B1412" s="314"/>
      <c r="C1412" s="314"/>
      <c r="D1412" s="314"/>
      <c r="E1412" s="314"/>
      <c r="F1412" s="358"/>
    </row>
    <row r="1413" spans="1:6" customFormat="1" ht="15" x14ac:dyDescent="0.25">
      <c r="A1413" s="291" t="s">
        <v>495</v>
      </c>
      <c r="B1413" s="199">
        <v>207.50900000000001</v>
      </c>
      <c r="C1413" s="199">
        <v>207.50900000000001</v>
      </c>
      <c r="D1413" s="199">
        <v>1645.9385165998219</v>
      </c>
      <c r="E1413" s="199">
        <v>18</v>
      </c>
      <c r="F1413" s="311">
        <v>0</v>
      </c>
    </row>
    <row r="1414" spans="1:6" customFormat="1" ht="15" x14ac:dyDescent="0.25">
      <c r="A1414" s="291" t="s">
        <v>496</v>
      </c>
      <c r="B1414" s="199">
        <v>263.95499999999998</v>
      </c>
      <c r="C1414" s="199">
        <v>263.95499999999998</v>
      </c>
      <c r="D1414" s="199">
        <v>2116.4914219497605</v>
      </c>
      <c r="E1414" s="199">
        <v>19</v>
      </c>
      <c r="F1414" s="311">
        <v>0</v>
      </c>
    </row>
    <row r="1415" spans="1:6" customFormat="1" ht="15" x14ac:dyDescent="0.25">
      <c r="A1415" s="288" t="s">
        <v>497</v>
      </c>
      <c r="B1415" s="313">
        <v>222.30560179100002</v>
      </c>
      <c r="C1415" s="313">
        <v>214.46560179100001</v>
      </c>
      <c r="D1415" s="313">
        <v>591.71072032567292</v>
      </c>
      <c r="E1415" s="313">
        <v>0</v>
      </c>
      <c r="F1415" s="356">
        <v>2</v>
      </c>
    </row>
    <row r="1416" spans="1:6" customFormat="1" ht="15" x14ac:dyDescent="0.25">
      <c r="A1416" s="289" t="s">
        <v>498</v>
      </c>
      <c r="B1416" s="315"/>
      <c r="C1416" s="315"/>
      <c r="D1416" s="315"/>
      <c r="E1416" s="315"/>
      <c r="F1416" s="357"/>
    </row>
    <row r="1417" spans="1:6" customFormat="1" ht="15" x14ac:dyDescent="0.25">
      <c r="A1417" s="289" t="s">
        <v>951</v>
      </c>
      <c r="B1417" s="315"/>
      <c r="C1417" s="315"/>
      <c r="D1417" s="315"/>
      <c r="E1417" s="315"/>
      <c r="F1417" s="357"/>
    </row>
    <row r="1418" spans="1:6" customFormat="1" ht="15" x14ac:dyDescent="0.25">
      <c r="A1418" s="289" t="s">
        <v>952</v>
      </c>
      <c r="B1418" s="315"/>
      <c r="C1418" s="315"/>
      <c r="D1418" s="315"/>
      <c r="E1418" s="315"/>
      <c r="F1418" s="357"/>
    </row>
    <row r="1419" spans="1:6" customFormat="1" ht="15" x14ac:dyDescent="0.25">
      <c r="A1419" s="289" t="s">
        <v>953</v>
      </c>
      <c r="B1419" s="315"/>
      <c r="C1419" s="315"/>
      <c r="D1419" s="315"/>
      <c r="E1419" s="315"/>
      <c r="F1419" s="357"/>
    </row>
    <row r="1420" spans="1:6" customFormat="1" ht="15" x14ac:dyDescent="0.25">
      <c r="A1420" s="289" t="s">
        <v>954</v>
      </c>
      <c r="B1420" s="314"/>
      <c r="C1420" s="314"/>
      <c r="D1420" s="314"/>
      <c r="E1420" s="314"/>
      <c r="F1420" s="358"/>
    </row>
    <row r="1421" spans="1:6" customFormat="1" ht="15" x14ac:dyDescent="0.25">
      <c r="A1421" s="291" t="s">
        <v>499</v>
      </c>
      <c r="B1421" s="199">
        <v>1069.796000003</v>
      </c>
      <c r="C1421" s="199">
        <v>895.63600000300016</v>
      </c>
      <c r="D1421" s="199">
        <v>6516.2201756614895</v>
      </c>
      <c r="E1421" s="199">
        <v>0</v>
      </c>
      <c r="F1421" s="311">
        <v>37</v>
      </c>
    </row>
    <row r="1422" spans="1:6" customFormat="1" ht="15" x14ac:dyDescent="0.25">
      <c r="A1422" s="288" t="s">
        <v>500</v>
      </c>
      <c r="B1422" s="313">
        <v>2350.7829999919995</v>
      </c>
      <c r="C1422" s="313">
        <v>2350.7829999919995</v>
      </c>
      <c r="D1422" s="313">
        <v>18388.333271126612</v>
      </c>
      <c r="E1422" s="313">
        <v>91</v>
      </c>
      <c r="F1422" s="356">
        <v>0</v>
      </c>
    </row>
    <row r="1423" spans="1:6" customFormat="1" ht="15" x14ac:dyDescent="0.25">
      <c r="A1423" s="289" t="s">
        <v>501</v>
      </c>
      <c r="B1423" s="315"/>
      <c r="C1423" s="315"/>
      <c r="D1423" s="315"/>
      <c r="E1423" s="315"/>
      <c r="F1423" s="357"/>
    </row>
    <row r="1424" spans="1:6" customFormat="1" ht="15" x14ac:dyDescent="0.25">
      <c r="A1424" s="289" t="s">
        <v>502</v>
      </c>
      <c r="B1424" s="315"/>
      <c r="C1424" s="315"/>
      <c r="D1424" s="315"/>
      <c r="E1424" s="315"/>
      <c r="F1424" s="357"/>
    </row>
    <row r="1425" spans="1:6" customFormat="1" ht="15" x14ac:dyDescent="0.25">
      <c r="A1425" s="289" t="s">
        <v>503</v>
      </c>
      <c r="B1425" s="315"/>
      <c r="C1425" s="315"/>
      <c r="D1425" s="315"/>
      <c r="E1425" s="315"/>
      <c r="F1425" s="357"/>
    </row>
    <row r="1426" spans="1:6" customFormat="1" ht="15" x14ac:dyDescent="0.25">
      <c r="A1426" s="289" t="s">
        <v>504</v>
      </c>
      <c r="B1426" s="315"/>
      <c r="C1426" s="315"/>
      <c r="D1426" s="315"/>
      <c r="E1426" s="315"/>
      <c r="F1426" s="357"/>
    </row>
    <row r="1427" spans="1:6" customFormat="1" ht="15" x14ac:dyDescent="0.25">
      <c r="A1427" s="289" t="s">
        <v>505</v>
      </c>
      <c r="B1427" s="315"/>
      <c r="C1427" s="315"/>
      <c r="D1427" s="315"/>
      <c r="E1427" s="315"/>
      <c r="F1427" s="357"/>
    </row>
    <row r="1428" spans="1:6" customFormat="1" ht="15" x14ac:dyDescent="0.25">
      <c r="A1428" s="290" t="s">
        <v>506</v>
      </c>
      <c r="B1428" s="314"/>
      <c r="C1428" s="314"/>
      <c r="D1428" s="314"/>
      <c r="E1428" s="314"/>
      <c r="F1428" s="358"/>
    </row>
    <row r="1429" spans="1:6" customFormat="1" ht="15" x14ac:dyDescent="0.25">
      <c r="A1429" s="291" t="s">
        <v>507</v>
      </c>
      <c r="B1429" s="199">
        <v>988.48100000000011</v>
      </c>
      <c r="C1429" s="199">
        <v>673.76099999999997</v>
      </c>
      <c r="D1429" s="199">
        <v>4843.625427205664</v>
      </c>
      <c r="E1429" s="199">
        <v>38</v>
      </c>
      <c r="F1429" s="311">
        <v>37</v>
      </c>
    </row>
    <row r="1430" spans="1:6" customFormat="1" ht="15" x14ac:dyDescent="0.25">
      <c r="A1430" s="291" t="s">
        <v>508</v>
      </c>
      <c r="B1430" s="199">
        <v>228.322</v>
      </c>
      <c r="C1430" s="199">
        <v>228.322</v>
      </c>
      <c r="D1430" s="199">
        <v>1809.2201953748008</v>
      </c>
      <c r="E1430" s="199">
        <v>18</v>
      </c>
      <c r="F1430" s="311">
        <v>0</v>
      </c>
    </row>
    <row r="1431" spans="1:6" customFormat="1" ht="15" x14ac:dyDescent="0.25">
      <c r="A1431" s="291" t="s">
        <v>643</v>
      </c>
      <c r="B1431" s="199">
        <v>611.06999999999994</v>
      </c>
      <c r="C1431" s="199">
        <v>365.2940000000001</v>
      </c>
      <c r="D1431" s="199">
        <v>2641.237279144214</v>
      </c>
      <c r="E1431" s="199">
        <v>38</v>
      </c>
      <c r="F1431" s="311">
        <v>37</v>
      </c>
    </row>
    <row r="1432" spans="1:6" customFormat="1" ht="15" x14ac:dyDescent="0.25">
      <c r="A1432" s="291" t="s">
        <v>509</v>
      </c>
      <c r="B1432" s="199">
        <v>488.93399999999997</v>
      </c>
      <c r="C1432" s="199">
        <v>291.505</v>
      </c>
      <c r="D1432" s="199">
        <v>2099.851997873714</v>
      </c>
      <c r="E1432" s="199">
        <v>37</v>
      </c>
      <c r="F1432" s="311">
        <v>0</v>
      </c>
    </row>
    <row r="1433" spans="1:6" customFormat="1" ht="15" x14ac:dyDescent="0.25">
      <c r="A1433" s="291" t="s">
        <v>510</v>
      </c>
      <c r="B1433" s="199">
        <v>743.44900000000018</v>
      </c>
      <c r="C1433" s="199">
        <v>384.30300000000005</v>
      </c>
      <c r="D1433" s="199">
        <v>2788.9846049125254</v>
      </c>
      <c r="E1433" s="199">
        <v>37</v>
      </c>
      <c r="F1433" s="311">
        <v>0</v>
      </c>
    </row>
    <row r="1434" spans="1:6" customFormat="1" ht="15" x14ac:dyDescent="0.25">
      <c r="A1434" s="291" t="s">
        <v>511</v>
      </c>
      <c r="B1434" s="199">
        <v>1431.9570000129997</v>
      </c>
      <c r="C1434" s="199">
        <v>1135.717000013</v>
      </c>
      <c r="D1434" s="199">
        <v>8352.5495056438413</v>
      </c>
      <c r="E1434" s="199">
        <v>0</v>
      </c>
      <c r="F1434" s="311">
        <v>37</v>
      </c>
    </row>
    <row r="1435" spans="1:6" customFormat="1" ht="15" x14ac:dyDescent="0.25">
      <c r="A1435" s="291" t="s">
        <v>512</v>
      </c>
      <c r="B1435" s="199">
        <v>407.70100000000002</v>
      </c>
      <c r="C1435" s="199">
        <v>407.70100000000002</v>
      </c>
      <c r="D1435" s="199">
        <v>3194.8298678983351</v>
      </c>
      <c r="E1435" s="199">
        <v>19</v>
      </c>
      <c r="F1435" s="311">
        <v>0</v>
      </c>
    </row>
    <row r="1436" spans="1:6" customFormat="1" ht="15" x14ac:dyDescent="0.25">
      <c r="A1436" s="291" t="s">
        <v>513</v>
      </c>
      <c r="B1436" s="199">
        <v>1123.1279999820008</v>
      </c>
      <c r="C1436" s="199">
        <v>1123.1279999820008</v>
      </c>
      <c r="D1436" s="199">
        <v>10138.983185466404</v>
      </c>
      <c r="E1436" s="199">
        <v>0</v>
      </c>
      <c r="F1436" s="311">
        <v>0</v>
      </c>
    </row>
    <row r="1437" spans="1:6" customFormat="1" ht="15" x14ac:dyDescent="0.25">
      <c r="A1437" s="291" t="s">
        <v>514</v>
      </c>
      <c r="B1437" s="199">
        <v>999.36600001799991</v>
      </c>
      <c r="C1437" s="199">
        <v>999.36600001799991</v>
      </c>
      <c r="D1437" s="199">
        <v>8857.3585924733179</v>
      </c>
      <c r="E1437" s="199">
        <v>0</v>
      </c>
      <c r="F1437" s="311">
        <v>0</v>
      </c>
    </row>
    <row r="1438" spans="1:6" customFormat="1" ht="15" x14ac:dyDescent="0.25">
      <c r="A1438" s="291" t="s">
        <v>515</v>
      </c>
      <c r="B1438" s="199">
        <v>1047.4929999999997</v>
      </c>
      <c r="C1438" s="199">
        <v>1047.4929999999997</v>
      </c>
      <c r="D1438" s="199">
        <v>9238.8522500145664</v>
      </c>
      <c r="E1438" s="199">
        <v>0</v>
      </c>
      <c r="F1438" s="311">
        <v>0</v>
      </c>
    </row>
    <row r="1439" spans="1:6" customFormat="1" ht="15" x14ac:dyDescent="0.25">
      <c r="A1439" s="291" t="s">
        <v>516</v>
      </c>
      <c r="B1439" s="199">
        <v>1017.6500000210001</v>
      </c>
      <c r="C1439" s="199">
        <v>1017.6500000210001</v>
      </c>
      <c r="D1439" s="199">
        <v>8975.8040745436065</v>
      </c>
      <c r="E1439" s="199">
        <v>0</v>
      </c>
      <c r="F1439" s="311">
        <v>0</v>
      </c>
    </row>
    <row r="1440" spans="1:6" customFormat="1" ht="15" x14ac:dyDescent="0.25">
      <c r="A1440" s="291" t="s">
        <v>517</v>
      </c>
      <c r="B1440" s="199">
        <v>627.35899999999992</v>
      </c>
      <c r="C1440" s="199">
        <v>627.35899999999992</v>
      </c>
      <c r="D1440" s="199">
        <v>5528.8758076019158</v>
      </c>
      <c r="E1440" s="199">
        <v>53</v>
      </c>
      <c r="F1440" s="311">
        <v>0</v>
      </c>
    </row>
    <row r="1441" spans="1:6" customFormat="1" ht="15" x14ac:dyDescent="0.25">
      <c r="A1441" s="291" t="s">
        <v>518</v>
      </c>
      <c r="B1441" s="199">
        <v>1021.9580000240005</v>
      </c>
      <c r="C1441" s="199">
        <v>1021.9580000240005</v>
      </c>
      <c r="D1441" s="199">
        <v>9013.4892360602971</v>
      </c>
      <c r="E1441" s="199">
        <v>0</v>
      </c>
      <c r="F1441" s="311">
        <v>0</v>
      </c>
    </row>
    <row r="1442" spans="1:6" customFormat="1" ht="15" x14ac:dyDescent="0.25">
      <c r="A1442" s="291" t="s">
        <v>519</v>
      </c>
      <c r="B1442" s="199">
        <v>474.9</v>
      </c>
      <c r="C1442" s="199">
        <v>474.9</v>
      </c>
      <c r="D1442" s="199">
        <v>51.357196928733643</v>
      </c>
      <c r="E1442" s="199">
        <v>0</v>
      </c>
      <c r="F1442" s="311">
        <v>0</v>
      </c>
    </row>
    <row r="1443" spans="1:6" customFormat="1" ht="15" x14ac:dyDescent="0.25">
      <c r="A1443" s="291" t="s">
        <v>520</v>
      </c>
      <c r="B1443" s="199">
        <v>1005</v>
      </c>
      <c r="C1443" s="199">
        <v>1005</v>
      </c>
      <c r="D1443" s="199">
        <v>108.64864864864865</v>
      </c>
      <c r="E1443" s="199">
        <v>0</v>
      </c>
      <c r="F1443" s="311">
        <v>0</v>
      </c>
    </row>
    <row r="1444" spans="1:6" customFormat="1" ht="15" x14ac:dyDescent="0.25">
      <c r="A1444" s="291" t="s">
        <v>521</v>
      </c>
      <c r="B1444" s="199">
        <v>408.10999999999996</v>
      </c>
      <c r="C1444" s="199">
        <v>408.10999999999996</v>
      </c>
      <c r="D1444" s="199">
        <v>445.54643830129532</v>
      </c>
      <c r="E1444" s="199">
        <v>0</v>
      </c>
      <c r="F1444" s="311">
        <v>0</v>
      </c>
    </row>
    <row r="1445" spans="1:6" customFormat="1" ht="15" x14ac:dyDescent="0.25">
      <c r="A1445" s="291" t="s">
        <v>522</v>
      </c>
      <c r="B1445" s="199">
        <v>417.11</v>
      </c>
      <c r="C1445" s="199">
        <v>417.11</v>
      </c>
      <c r="D1445" s="199">
        <v>170.1795185638515</v>
      </c>
      <c r="E1445" s="199">
        <v>0</v>
      </c>
      <c r="F1445" s="311">
        <v>0</v>
      </c>
    </row>
    <row r="1446" spans="1:6" customFormat="1" ht="15" x14ac:dyDescent="0.25">
      <c r="A1446" s="291" t="s">
        <v>523</v>
      </c>
      <c r="B1446" s="199">
        <v>0</v>
      </c>
      <c r="C1446" s="199">
        <v>0</v>
      </c>
      <c r="D1446" s="199">
        <v>0</v>
      </c>
      <c r="E1446" s="199">
        <v>0</v>
      </c>
      <c r="F1446" s="311">
        <v>0</v>
      </c>
    </row>
    <row r="1447" spans="1:6" customFormat="1" ht="15" x14ac:dyDescent="0.25">
      <c r="A1447" s="291" t="s">
        <v>524</v>
      </c>
      <c r="B1447" s="199">
        <v>878.6</v>
      </c>
      <c r="C1447" s="199">
        <v>878.6</v>
      </c>
      <c r="D1447" s="199">
        <v>38.76119468831341</v>
      </c>
      <c r="E1447" s="199">
        <v>0</v>
      </c>
      <c r="F1447" s="311">
        <v>0</v>
      </c>
    </row>
    <row r="1448" spans="1:6" customFormat="1" ht="15" x14ac:dyDescent="0.25">
      <c r="A1448" s="288" t="s">
        <v>525</v>
      </c>
      <c r="B1448" s="313">
        <v>180.24300000099998</v>
      </c>
      <c r="C1448" s="313">
        <v>180.24300000099998</v>
      </c>
      <c r="D1448" s="313">
        <v>1141.4107817520483</v>
      </c>
      <c r="E1448" s="313">
        <v>0</v>
      </c>
      <c r="F1448" s="356">
        <v>0</v>
      </c>
    </row>
    <row r="1449" spans="1:6" customFormat="1" ht="15" x14ac:dyDescent="0.25">
      <c r="A1449" s="289" t="s">
        <v>526</v>
      </c>
      <c r="B1449" s="315"/>
      <c r="C1449" s="315"/>
      <c r="D1449" s="315"/>
      <c r="E1449" s="315"/>
      <c r="F1449" s="357"/>
    </row>
    <row r="1450" spans="1:6" customFormat="1" ht="15" x14ac:dyDescent="0.25">
      <c r="A1450" s="289" t="s">
        <v>527</v>
      </c>
      <c r="B1450" s="315"/>
      <c r="C1450" s="315"/>
      <c r="D1450" s="315"/>
      <c r="E1450" s="315"/>
      <c r="F1450" s="357"/>
    </row>
    <row r="1451" spans="1:6" customFormat="1" ht="15" x14ac:dyDescent="0.25">
      <c r="A1451" s="290" t="s">
        <v>528</v>
      </c>
      <c r="B1451" s="314"/>
      <c r="C1451" s="314"/>
      <c r="D1451" s="314"/>
      <c r="E1451" s="314"/>
      <c r="F1451" s="358"/>
    </row>
    <row r="1452" spans="1:6" customFormat="1" ht="15" x14ac:dyDescent="0.25">
      <c r="A1452" s="291" t="s">
        <v>529</v>
      </c>
      <c r="B1452" s="199">
        <v>452.99699999399991</v>
      </c>
      <c r="C1452" s="199">
        <v>452.99699999399991</v>
      </c>
      <c r="D1452" s="199">
        <v>3196.8452241144473</v>
      </c>
      <c r="E1452" s="199">
        <v>0</v>
      </c>
      <c r="F1452" s="311">
        <v>0</v>
      </c>
    </row>
    <row r="1453" spans="1:6" customFormat="1" ht="15" x14ac:dyDescent="0.25">
      <c r="A1453" s="291" t="s">
        <v>530</v>
      </c>
      <c r="B1453" s="199">
        <v>654.23199999099995</v>
      </c>
      <c r="C1453" s="199">
        <v>654.23199999099995</v>
      </c>
      <c r="D1453" s="199">
        <v>5542.1089672891776</v>
      </c>
      <c r="E1453" s="199">
        <v>0</v>
      </c>
      <c r="F1453" s="311">
        <v>0</v>
      </c>
    </row>
    <row r="1454" spans="1:6" customFormat="1" ht="15" x14ac:dyDescent="0.25">
      <c r="A1454" s="291" t="s">
        <v>531</v>
      </c>
      <c r="B1454" s="199">
        <v>311.8</v>
      </c>
      <c r="C1454" s="199">
        <v>311.8</v>
      </c>
      <c r="D1454" s="199">
        <v>27.740213523131672</v>
      </c>
      <c r="E1454" s="199">
        <v>0</v>
      </c>
      <c r="F1454" s="311">
        <v>0</v>
      </c>
    </row>
    <row r="1455" spans="1:6" customFormat="1" ht="15" x14ac:dyDescent="0.25">
      <c r="A1455" s="291" t="s">
        <v>532</v>
      </c>
      <c r="B1455" s="199">
        <v>2359.2890000000011</v>
      </c>
      <c r="C1455" s="199">
        <v>1913.3479999999995</v>
      </c>
      <c r="D1455" s="199">
        <v>13347.648398580946</v>
      </c>
      <c r="E1455" s="199">
        <v>97</v>
      </c>
      <c r="F1455" s="311">
        <v>0</v>
      </c>
    </row>
    <row r="1456" spans="1:6" customFormat="1" ht="15" x14ac:dyDescent="0.25">
      <c r="A1456" s="288" t="s">
        <v>533</v>
      </c>
      <c r="B1456" s="313">
        <v>53.49</v>
      </c>
      <c r="C1456" s="313">
        <v>53.49</v>
      </c>
      <c r="D1456" s="313">
        <v>159.17537315678993</v>
      </c>
      <c r="E1456" s="313">
        <v>0</v>
      </c>
      <c r="F1456" s="356">
        <v>0</v>
      </c>
    </row>
    <row r="1457" spans="1:6" customFormat="1" ht="15" x14ac:dyDescent="0.25">
      <c r="A1457" s="289" t="s">
        <v>534</v>
      </c>
      <c r="B1457" s="315"/>
      <c r="C1457" s="315"/>
      <c r="D1457" s="315"/>
      <c r="E1457" s="315"/>
      <c r="F1457" s="357"/>
    </row>
    <row r="1458" spans="1:6" customFormat="1" ht="15" x14ac:dyDescent="0.25">
      <c r="A1458" s="289" t="s">
        <v>535</v>
      </c>
      <c r="B1458" s="315"/>
      <c r="C1458" s="315"/>
      <c r="D1458" s="315"/>
      <c r="E1458" s="315"/>
      <c r="F1458" s="357"/>
    </row>
    <row r="1459" spans="1:6" customFormat="1" ht="15" x14ac:dyDescent="0.25">
      <c r="A1459" s="289" t="s">
        <v>536</v>
      </c>
      <c r="B1459" s="315"/>
      <c r="C1459" s="315"/>
      <c r="D1459" s="315"/>
      <c r="E1459" s="315"/>
      <c r="F1459" s="357"/>
    </row>
    <row r="1460" spans="1:6" customFormat="1" ht="15" x14ac:dyDescent="0.25">
      <c r="A1460" s="289" t="s">
        <v>537</v>
      </c>
      <c r="B1460" s="315"/>
      <c r="C1460" s="315"/>
      <c r="D1460" s="315"/>
      <c r="E1460" s="315"/>
      <c r="F1460" s="357"/>
    </row>
    <row r="1461" spans="1:6" customFormat="1" ht="15" x14ac:dyDescent="0.25">
      <c r="A1461" s="289" t="s">
        <v>538</v>
      </c>
      <c r="B1461" s="315"/>
      <c r="C1461" s="315"/>
      <c r="D1461" s="315"/>
      <c r="E1461" s="315"/>
      <c r="F1461" s="357"/>
    </row>
    <row r="1462" spans="1:6" customFormat="1" ht="15" x14ac:dyDescent="0.25">
      <c r="A1462" s="289" t="s">
        <v>539</v>
      </c>
      <c r="B1462" s="314"/>
      <c r="C1462" s="314"/>
      <c r="D1462" s="314"/>
      <c r="E1462" s="314"/>
      <c r="F1462" s="358"/>
    </row>
    <row r="1463" spans="1:6" customFormat="1" ht="15" x14ac:dyDescent="0.25">
      <c r="A1463" s="288" t="s">
        <v>540</v>
      </c>
      <c r="B1463" s="313">
        <v>1694.24</v>
      </c>
      <c r="C1463" s="313">
        <v>1337.8</v>
      </c>
      <c r="D1463" s="313">
        <v>422.27459872587542</v>
      </c>
      <c r="E1463" s="313">
        <v>0</v>
      </c>
      <c r="F1463" s="356">
        <v>2</v>
      </c>
    </row>
    <row r="1464" spans="1:6" customFormat="1" ht="15" x14ac:dyDescent="0.25">
      <c r="A1464" s="289" t="s">
        <v>541</v>
      </c>
      <c r="B1464" s="315"/>
      <c r="C1464" s="315"/>
      <c r="D1464" s="315"/>
      <c r="E1464" s="315"/>
      <c r="F1464" s="357"/>
    </row>
    <row r="1465" spans="1:6" customFormat="1" ht="15" x14ac:dyDescent="0.25">
      <c r="A1465" s="290" t="s">
        <v>542</v>
      </c>
      <c r="B1465" s="314"/>
      <c r="C1465" s="314"/>
      <c r="D1465" s="314"/>
      <c r="E1465" s="314"/>
      <c r="F1465" s="358"/>
    </row>
    <row r="1466" spans="1:6" customFormat="1" ht="15" x14ac:dyDescent="0.25">
      <c r="A1466" s="292" t="s">
        <v>543</v>
      </c>
      <c r="B1466" s="313">
        <v>779.91999999999973</v>
      </c>
      <c r="C1466" s="313">
        <v>638.51999999999987</v>
      </c>
      <c r="D1466" s="313">
        <v>3303.4409356188489</v>
      </c>
      <c r="E1466" s="313">
        <v>29</v>
      </c>
      <c r="F1466" s="356">
        <v>29</v>
      </c>
    </row>
    <row r="1467" spans="1:6" customFormat="1" ht="15" x14ac:dyDescent="0.25">
      <c r="A1467" s="292" t="s">
        <v>544</v>
      </c>
      <c r="B1467" s="315"/>
      <c r="C1467" s="315"/>
      <c r="D1467" s="315"/>
      <c r="E1467" s="315"/>
      <c r="F1467" s="357"/>
    </row>
    <row r="1468" spans="1:6" customFormat="1" ht="15" x14ac:dyDescent="0.25">
      <c r="A1468" s="292" t="s">
        <v>545</v>
      </c>
      <c r="B1468" s="315"/>
      <c r="C1468" s="315"/>
      <c r="D1468" s="315"/>
      <c r="E1468" s="315"/>
      <c r="F1468" s="357"/>
    </row>
    <row r="1469" spans="1:6" customFormat="1" ht="15" x14ac:dyDescent="0.25">
      <c r="A1469" s="292" t="s">
        <v>546</v>
      </c>
      <c r="B1469" s="315"/>
      <c r="C1469" s="315"/>
      <c r="D1469" s="315"/>
      <c r="E1469" s="315"/>
      <c r="F1469" s="357"/>
    </row>
    <row r="1470" spans="1:6" customFormat="1" ht="15" x14ac:dyDescent="0.25">
      <c r="A1470" s="292" t="s">
        <v>547</v>
      </c>
      <c r="B1470" s="315"/>
      <c r="C1470" s="315"/>
      <c r="D1470" s="315"/>
      <c r="E1470" s="315"/>
      <c r="F1470" s="357"/>
    </row>
    <row r="1471" spans="1:6" customFormat="1" ht="15" x14ac:dyDescent="0.25">
      <c r="A1471" s="292" t="s">
        <v>548</v>
      </c>
      <c r="B1471" s="314"/>
      <c r="C1471" s="314"/>
      <c r="D1471" s="314"/>
      <c r="E1471" s="314"/>
      <c r="F1471" s="358"/>
    </row>
    <row r="1472" spans="1:6" customFormat="1" ht="15" x14ac:dyDescent="0.25">
      <c r="A1472" s="288" t="s">
        <v>549</v>
      </c>
      <c r="B1472" s="313">
        <v>-1.0700000009999999</v>
      </c>
      <c r="C1472" s="313">
        <v>-1.0700000009999999</v>
      </c>
      <c r="D1472" s="313">
        <v>-12.851731403069786</v>
      </c>
      <c r="E1472" s="313">
        <v>0</v>
      </c>
      <c r="F1472" s="356">
        <v>0</v>
      </c>
    </row>
    <row r="1473" spans="1:6" customFormat="1" ht="15" x14ac:dyDescent="0.25">
      <c r="A1473" s="290" t="s">
        <v>955</v>
      </c>
      <c r="B1473" s="314"/>
      <c r="C1473" s="314"/>
      <c r="D1473" s="314"/>
      <c r="E1473" s="314"/>
      <c r="F1473" s="358"/>
    </row>
    <row r="1474" spans="1:6" customFormat="1" ht="15" x14ac:dyDescent="0.25">
      <c r="A1474" s="292" t="s">
        <v>550</v>
      </c>
      <c r="B1474" s="313">
        <v>315.28000000000009</v>
      </c>
      <c r="C1474" s="313">
        <v>315.28000000000009</v>
      </c>
      <c r="D1474" s="313">
        <v>1129.6031158067435</v>
      </c>
      <c r="E1474" s="313">
        <v>0</v>
      </c>
      <c r="F1474" s="356">
        <v>0</v>
      </c>
    </row>
    <row r="1475" spans="1:6" customFormat="1" ht="15" x14ac:dyDescent="0.25">
      <c r="A1475" s="292" t="s">
        <v>551</v>
      </c>
      <c r="B1475" s="315"/>
      <c r="C1475" s="315"/>
      <c r="D1475" s="315"/>
      <c r="E1475" s="315"/>
      <c r="F1475" s="357"/>
    </row>
    <row r="1476" spans="1:6" customFormat="1" ht="15" x14ac:dyDescent="0.25">
      <c r="A1476" s="292" t="s">
        <v>552</v>
      </c>
      <c r="B1476" s="315"/>
      <c r="C1476" s="315"/>
      <c r="D1476" s="315"/>
      <c r="E1476" s="315"/>
      <c r="F1476" s="357"/>
    </row>
    <row r="1477" spans="1:6" customFormat="1" ht="15" x14ac:dyDescent="0.25">
      <c r="A1477" s="292" t="s">
        <v>553</v>
      </c>
      <c r="B1477" s="315"/>
      <c r="C1477" s="315"/>
      <c r="D1477" s="315"/>
      <c r="E1477" s="315"/>
      <c r="F1477" s="357"/>
    </row>
    <row r="1478" spans="1:6" customFormat="1" ht="15" x14ac:dyDescent="0.25">
      <c r="A1478" s="292" t="s">
        <v>554</v>
      </c>
      <c r="B1478" s="315"/>
      <c r="C1478" s="315"/>
      <c r="D1478" s="315"/>
      <c r="E1478" s="315"/>
      <c r="F1478" s="357"/>
    </row>
    <row r="1479" spans="1:6" customFormat="1" ht="15" x14ac:dyDescent="0.25">
      <c r="A1479" s="292" t="s">
        <v>555</v>
      </c>
      <c r="B1479" s="315"/>
      <c r="C1479" s="315"/>
      <c r="D1479" s="315"/>
      <c r="E1479" s="315"/>
      <c r="F1479" s="357"/>
    </row>
    <row r="1480" spans="1:6" customFormat="1" ht="15" x14ac:dyDescent="0.25">
      <c r="A1480" s="292" t="s">
        <v>556</v>
      </c>
      <c r="B1480" s="315"/>
      <c r="C1480" s="315"/>
      <c r="D1480" s="315"/>
      <c r="E1480" s="315"/>
      <c r="F1480" s="357"/>
    </row>
    <row r="1481" spans="1:6" customFormat="1" ht="15" x14ac:dyDescent="0.25">
      <c r="A1481" s="292" t="s">
        <v>557</v>
      </c>
      <c r="B1481" s="315"/>
      <c r="C1481" s="315"/>
      <c r="D1481" s="315"/>
      <c r="E1481" s="315"/>
      <c r="F1481" s="357"/>
    </row>
    <row r="1482" spans="1:6" customFormat="1" ht="15" x14ac:dyDescent="0.25">
      <c r="A1482" s="292" t="s">
        <v>558</v>
      </c>
      <c r="B1482" s="315"/>
      <c r="C1482" s="315"/>
      <c r="D1482" s="315"/>
      <c r="E1482" s="315"/>
      <c r="F1482" s="357"/>
    </row>
    <row r="1483" spans="1:6" customFormat="1" ht="15" x14ac:dyDescent="0.25">
      <c r="A1483" s="292" t="s">
        <v>559</v>
      </c>
      <c r="B1483" s="315"/>
      <c r="C1483" s="315"/>
      <c r="D1483" s="315"/>
      <c r="E1483" s="315"/>
      <c r="F1483" s="357"/>
    </row>
    <row r="1484" spans="1:6" customFormat="1" ht="15" x14ac:dyDescent="0.25">
      <c r="A1484" s="292" t="s">
        <v>560</v>
      </c>
      <c r="B1484" s="315"/>
      <c r="C1484" s="315"/>
      <c r="D1484" s="315"/>
      <c r="E1484" s="315"/>
      <c r="F1484" s="357"/>
    </row>
    <row r="1485" spans="1:6" customFormat="1" ht="15" x14ac:dyDescent="0.25">
      <c r="A1485" s="292" t="s">
        <v>561</v>
      </c>
      <c r="B1485" s="315"/>
      <c r="C1485" s="315"/>
      <c r="D1485" s="315"/>
      <c r="E1485" s="315"/>
      <c r="F1485" s="357"/>
    </row>
    <row r="1486" spans="1:6" customFormat="1" ht="15" x14ac:dyDescent="0.25">
      <c r="A1486" s="292" t="s">
        <v>562</v>
      </c>
      <c r="B1486" s="315"/>
      <c r="C1486" s="315"/>
      <c r="D1486" s="315"/>
      <c r="E1486" s="315"/>
      <c r="F1486" s="357"/>
    </row>
    <row r="1487" spans="1:6" customFormat="1" ht="15" x14ac:dyDescent="0.25">
      <c r="A1487" s="292" t="s">
        <v>563</v>
      </c>
      <c r="B1487" s="315"/>
      <c r="C1487" s="315"/>
      <c r="D1487" s="315"/>
      <c r="E1487" s="315"/>
      <c r="F1487" s="357"/>
    </row>
    <row r="1488" spans="1:6" customFormat="1" ht="15" x14ac:dyDescent="0.25">
      <c r="A1488" s="292" t="s">
        <v>564</v>
      </c>
      <c r="B1488" s="315"/>
      <c r="C1488" s="315"/>
      <c r="D1488" s="315"/>
      <c r="E1488" s="315"/>
      <c r="F1488" s="357"/>
    </row>
    <row r="1489" spans="1:6" customFormat="1" ht="15" x14ac:dyDescent="0.25">
      <c r="A1489" s="292" t="s">
        <v>565</v>
      </c>
      <c r="B1489" s="315"/>
      <c r="C1489" s="315"/>
      <c r="D1489" s="315"/>
      <c r="E1489" s="315"/>
      <c r="F1489" s="357"/>
    </row>
    <row r="1490" spans="1:6" customFormat="1" ht="15" x14ac:dyDescent="0.25">
      <c r="A1490" s="292" t="s">
        <v>566</v>
      </c>
      <c r="B1490" s="315"/>
      <c r="C1490" s="315"/>
      <c r="D1490" s="315"/>
      <c r="E1490" s="315"/>
      <c r="F1490" s="357"/>
    </row>
    <row r="1491" spans="1:6" customFormat="1" ht="15" x14ac:dyDescent="0.25">
      <c r="A1491" s="292" t="s">
        <v>567</v>
      </c>
      <c r="B1491" s="315"/>
      <c r="C1491" s="315"/>
      <c r="D1491" s="315"/>
      <c r="E1491" s="315"/>
      <c r="F1491" s="357"/>
    </row>
    <row r="1492" spans="1:6" customFormat="1" ht="15" x14ac:dyDescent="0.25">
      <c r="A1492" s="292" t="s">
        <v>568</v>
      </c>
      <c r="B1492" s="315"/>
      <c r="C1492" s="315"/>
      <c r="D1492" s="315"/>
      <c r="E1492" s="315"/>
      <c r="F1492" s="357"/>
    </row>
    <row r="1493" spans="1:6" customFormat="1" ht="15" x14ac:dyDescent="0.25">
      <c r="A1493" s="292" t="s">
        <v>569</v>
      </c>
      <c r="B1493" s="315"/>
      <c r="C1493" s="315"/>
      <c r="D1493" s="315"/>
      <c r="E1493" s="315"/>
      <c r="F1493" s="357"/>
    </row>
    <row r="1494" spans="1:6" customFormat="1" ht="15" x14ac:dyDescent="0.25">
      <c r="A1494" s="292" t="s">
        <v>570</v>
      </c>
      <c r="B1494" s="315"/>
      <c r="C1494" s="315"/>
      <c r="D1494" s="315"/>
      <c r="E1494" s="315"/>
      <c r="F1494" s="357"/>
    </row>
    <row r="1495" spans="1:6" customFormat="1" ht="15" x14ac:dyDescent="0.25">
      <c r="A1495" s="292" t="s">
        <v>571</v>
      </c>
      <c r="B1495" s="315"/>
      <c r="C1495" s="315"/>
      <c r="D1495" s="315"/>
      <c r="E1495" s="315"/>
      <c r="F1495" s="357"/>
    </row>
    <row r="1496" spans="1:6" customFormat="1" ht="15" x14ac:dyDescent="0.25">
      <c r="A1496" s="292" t="s">
        <v>572</v>
      </c>
      <c r="B1496" s="315"/>
      <c r="C1496" s="315"/>
      <c r="D1496" s="315"/>
      <c r="E1496" s="315"/>
      <c r="F1496" s="357"/>
    </row>
    <row r="1497" spans="1:6" customFormat="1" ht="15" x14ac:dyDescent="0.25">
      <c r="A1497" s="292" t="s">
        <v>573</v>
      </c>
      <c r="B1497" s="315"/>
      <c r="C1497" s="315"/>
      <c r="D1497" s="315"/>
      <c r="E1497" s="315"/>
      <c r="F1497" s="357"/>
    </row>
    <row r="1498" spans="1:6" customFormat="1" ht="15" x14ac:dyDescent="0.25">
      <c r="A1498" s="292" t="s">
        <v>574</v>
      </c>
      <c r="B1498" s="315"/>
      <c r="C1498" s="315"/>
      <c r="D1498" s="315"/>
      <c r="E1498" s="315"/>
      <c r="F1498" s="357"/>
    </row>
    <row r="1499" spans="1:6" customFormat="1" ht="15" x14ac:dyDescent="0.25">
      <c r="A1499" s="292" t="s">
        <v>575</v>
      </c>
      <c r="B1499" s="315"/>
      <c r="C1499" s="315"/>
      <c r="D1499" s="315"/>
      <c r="E1499" s="315"/>
      <c r="F1499" s="357"/>
    </row>
    <row r="1500" spans="1:6" customFormat="1" ht="15" x14ac:dyDescent="0.25">
      <c r="A1500" s="292" t="s">
        <v>576</v>
      </c>
      <c r="B1500" s="315"/>
      <c r="C1500" s="315"/>
      <c r="D1500" s="315"/>
      <c r="E1500" s="315"/>
      <c r="F1500" s="357"/>
    </row>
    <row r="1501" spans="1:6" customFormat="1" ht="15" x14ac:dyDescent="0.25">
      <c r="A1501" s="292" t="s">
        <v>577</v>
      </c>
      <c r="B1501" s="315"/>
      <c r="C1501" s="315"/>
      <c r="D1501" s="315"/>
      <c r="E1501" s="315"/>
      <c r="F1501" s="357"/>
    </row>
    <row r="1502" spans="1:6" customFormat="1" ht="15" x14ac:dyDescent="0.25">
      <c r="A1502" s="292" t="s">
        <v>578</v>
      </c>
      <c r="B1502" s="315"/>
      <c r="C1502" s="315"/>
      <c r="D1502" s="315"/>
      <c r="E1502" s="315"/>
      <c r="F1502" s="357"/>
    </row>
    <row r="1503" spans="1:6" customFormat="1" ht="15" x14ac:dyDescent="0.25">
      <c r="A1503" s="292" t="s">
        <v>579</v>
      </c>
      <c r="B1503" s="315"/>
      <c r="C1503" s="315"/>
      <c r="D1503" s="315"/>
      <c r="E1503" s="315"/>
      <c r="F1503" s="357"/>
    </row>
    <row r="1504" spans="1:6" customFormat="1" ht="15" x14ac:dyDescent="0.25">
      <c r="A1504" s="292" t="s">
        <v>580</v>
      </c>
      <c r="B1504" s="315"/>
      <c r="C1504" s="315"/>
      <c r="D1504" s="315"/>
      <c r="E1504" s="315"/>
      <c r="F1504" s="357"/>
    </row>
    <row r="1505" spans="1:6" customFormat="1" ht="15" x14ac:dyDescent="0.25">
      <c r="A1505" s="292" t="s">
        <v>581</v>
      </c>
      <c r="B1505" s="315"/>
      <c r="C1505" s="315"/>
      <c r="D1505" s="315"/>
      <c r="E1505" s="315"/>
      <c r="F1505" s="357"/>
    </row>
    <row r="1506" spans="1:6" customFormat="1" ht="15" x14ac:dyDescent="0.25">
      <c r="A1506" s="292" t="s">
        <v>582</v>
      </c>
      <c r="B1506" s="315"/>
      <c r="C1506" s="315"/>
      <c r="D1506" s="315"/>
      <c r="E1506" s="315"/>
      <c r="F1506" s="357"/>
    </row>
    <row r="1507" spans="1:6" customFormat="1" ht="15" x14ac:dyDescent="0.25">
      <c r="A1507" s="292" t="s">
        <v>583</v>
      </c>
      <c r="B1507" s="315"/>
      <c r="C1507" s="315"/>
      <c r="D1507" s="315"/>
      <c r="E1507" s="315"/>
      <c r="F1507" s="357"/>
    </row>
    <row r="1508" spans="1:6" customFormat="1" ht="15" x14ac:dyDescent="0.25">
      <c r="A1508" s="292" t="s">
        <v>584</v>
      </c>
      <c r="B1508" s="315"/>
      <c r="C1508" s="315"/>
      <c r="D1508" s="315"/>
      <c r="E1508" s="315"/>
      <c r="F1508" s="357"/>
    </row>
    <row r="1509" spans="1:6" customFormat="1" ht="15" x14ac:dyDescent="0.25">
      <c r="A1509" s="292" t="s">
        <v>585</v>
      </c>
      <c r="B1509" s="315"/>
      <c r="C1509" s="315"/>
      <c r="D1509" s="315"/>
      <c r="E1509" s="315"/>
      <c r="F1509" s="357"/>
    </row>
    <row r="1510" spans="1:6" customFormat="1" ht="15" x14ac:dyDescent="0.25">
      <c r="A1510" s="292" t="s">
        <v>586</v>
      </c>
      <c r="B1510" s="315"/>
      <c r="C1510" s="315"/>
      <c r="D1510" s="315"/>
      <c r="E1510" s="315"/>
      <c r="F1510" s="357"/>
    </row>
    <row r="1511" spans="1:6" customFormat="1" ht="15" x14ac:dyDescent="0.25">
      <c r="A1511" s="292" t="s">
        <v>587</v>
      </c>
      <c r="B1511" s="315"/>
      <c r="C1511" s="315"/>
      <c r="D1511" s="315"/>
      <c r="E1511" s="315"/>
      <c r="F1511" s="357"/>
    </row>
    <row r="1512" spans="1:6" customFormat="1" ht="15" x14ac:dyDescent="0.25">
      <c r="A1512" s="292" t="s">
        <v>588</v>
      </c>
      <c r="B1512" s="314"/>
      <c r="C1512" s="314"/>
      <c r="D1512" s="314"/>
      <c r="E1512" s="314"/>
      <c r="F1512" s="358"/>
    </row>
    <row r="1513" spans="1:6" customFormat="1" ht="15" x14ac:dyDescent="0.25">
      <c r="A1513" s="291" t="s">
        <v>589</v>
      </c>
      <c r="B1513" s="199">
        <v>280.04000000000002</v>
      </c>
      <c r="C1513" s="199">
        <v>280.04000000000002</v>
      </c>
      <c r="D1513" s="199">
        <v>88.620253164556956</v>
      </c>
      <c r="E1513" s="199">
        <v>0</v>
      </c>
      <c r="F1513" s="311">
        <v>0</v>
      </c>
    </row>
    <row r="1514" spans="1:6" customFormat="1" ht="15" x14ac:dyDescent="0.25">
      <c r="A1514" s="289" t="s">
        <v>590</v>
      </c>
      <c r="B1514" s="199">
        <v>432.8</v>
      </c>
      <c r="C1514" s="199">
        <v>432.8</v>
      </c>
      <c r="D1514" s="199">
        <v>94.766805342675724</v>
      </c>
      <c r="E1514" s="199">
        <v>0</v>
      </c>
      <c r="F1514" s="311">
        <v>0</v>
      </c>
    </row>
    <row r="1515" spans="1:6" customFormat="1" ht="15" x14ac:dyDescent="0.25">
      <c r="A1515" s="291" t="s">
        <v>591</v>
      </c>
      <c r="B1515" s="199">
        <v>1262</v>
      </c>
      <c r="C1515" s="199">
        <v>1262</v>
      </c>
      <c r="D1515" s="199">
        <v>43.372168952125648</v>
      </c>
      <c r="E1515" s="199">
        <v>0</v>
      </c>
      <c r="F1515" s="311">
        <v>0</v>
      </c>
    </row>
    <row r="1516" spans="1:6" customFormat="1" ht="15" x14ac:dyDescent="0.25">
      <c r="A1516" s="289" t="s">
        <v>592</v>
      </c>
      <c r="B1516" s="199">
        <v>286</v>
      </c>
      <c r="C1516" s="199">
        <v>286</v>
      </c>
      <c r="D1516" s="199">
        <v>42.788749251944942</v>
      </c>
      <c r="E1516" s="199">
        <v>0</v>
      </c>
      <c r="F1516" s="311">
        <v>0</v>
      </c>
    </row>
    <row r="1517" spans="1:6" customFormat="1" ht="15" x14ac:dyDescent="0.25">
      <c r="A1517" s="291" t="s">
        <v>593</v>
      </c>
      <c r="B1517" s="199">
        <v>767.46199999999988</v>
      </c>
      <c r="C1517" s="199">
        <v>667.70099999999979</v>
      </c>
      <c r="D1517" s="199">
        <v>1274.7779662649909</v>
      </c>
      <c r="E1517" s="199">
        <v>23</v>
      </c>
      <c r="F1517" s="311">
        <v>0</v>
      </c>
    </row>
    <row r="1518" spans="1:6" customFormat="1" ht="15" x14ac:dyDescent="0.25">
      <c r="A1518" s="289" t="s">
        <v>594</v>
      </c>
      <c r="B1518" s="199">
        <v>1315.1</v>
      </c>
      <c r="C1518" s="199">
        <v>1315.1</v>
      </c>
      <c r="D1518" s="199">
        <v>63.598994100009669</v>
      </c>
      <c r="E1518" s="199">
        <v>0</v>
      </c>
      <c r="F1518" s="311">
        <v>0</v>
      </c>
    </row>
    <row r="1519" spans="1:6" customFormat="1" ht="15" x14ac:dyDescent="0.25">
      <c r="A1519" s="291" t="s">
        <v>595</v>
      </c>
      <c r="B1519" s="199">
        <v>1707.3</v>
      </c>
      <c r="C1519" s="199">
        <v>1707.3</v>
      </c>
      <c r="D1519" s="199">
        <v>56.523754345307069</v>
      </c>
      <c r="E1519" s="199">
        <v>0</v>
      </c>
      <c r="F1519" s="311">
        <v>0</v>
      </c>
    </row>
    <row r="1520" spans="1:6" customFormat="1" ht="15" x14ac:dyDescent="0.25">
      <c r="A1520" s="289" t="s">
        <v>596</v>
      </c>
      <c r="B1520" s="199">
        <v>820.6</v>
      </c>
      <c r="C1520" s="199">
        <v>820.6</v>
      </c>
      <c r="D1520" s="199">
        <v>24.13529411764706</v>
      </c>
      <c r="E1520" s="199">
        <v>0</v>
      </c>
      <c r="F1520" s="311">
        <v>0</v>
      </c>
    </row>
    <row r="1521" spans="1:6" customFormat="1" ht="15" x14ac:dyDescent="0.25">
      <c r="A1521" s="291" t="s">
        <v>597</v>
      </c>
      <c r="B1521" s="199">
        <v>890.4</v>
      </c>
      <c r="C1521" s="199">
        <v>890.4</v>
      </c>
      <c r="D1521" s="199">
        <v>178.43687374749499</v>
      </c>
      <c r="E1521" s="199">
        <v>0</v>
      </c>
      <c r="F1521" s="311">
        <v>0</v>
      </c>
    </row>
    <row r="1522" spans="1:6" customFormat="1" ht="15" x14ac:dyDescent="0.25">
      <c r="A1522" s="289" t="s">
        <v>598</v>
      </c>
      <c r="B1522" s="199">
        <v>3082.5</v>
      </c>
      <c r="C1522" s="199">
        <v>3082.5</v>
      </c>
      <c r="D1522" s="199">
        <v>181.82622544682357</v>
      </c>
      <c r="E1522" s="199">
        <v>0</v>
      </c>
      <c r="F1522" s="311">
        <v>0</v>
      </c>
    </row>
    <row r="1523" spans="1:6" customFormat="1" ht="15" x14ac:dyDescent="0.25">
      <c r="A1523" s="291" t="s">
        <v>599</v>
      </c>
      <c r="B1523" s="199">
        <v>28.7</v>
      </c>
      <c r="C1523" s="199">
        <v>28.7</v>
      </c>
      <c r="D1523" s="199">
        <v>1.7980202982082445</v>
      </c>
      <c r="E1523" s="199">
        <v>0</v>
      </c>
      <c r="F1523" s="311">
        <v>0</v>
      </c>
    </row>
    <row r="1524" spans="1:6" customFormat="1" ht="15" x14ac:dyDescent="0.25">
      <c r="A1524" s="289" t="s">
        <v>600</v>
      </c>
      <c r="B1524" s="199">
        <v>559.6</v>
      </c>
      <c r="C1524" s="199">
        <v>559.6</v>
      </c>
      <c r="D1524" s="199">
        <v>49.919714540588757</v>
      </c>
      <c r="E1524" s="199">
        <v>0</v>
      </c>
      <c r="F1524" s="311">
        <v>0</v>
      </c>
    </row>
    <row r="1525" spans="1:6" customFormat="1" ht="15" x14ac:dyDescent="0.25">
      <c r="A1525" s="291" t="s">
        <v>601</v>
      </c>
      <c r="B1525" s="199">
        <v>97.25</v>
      </c>
      <c r="C1525" s="199">
        <v>97.25</v>
      </c>
      <c r="D1525" s="199">
        <v>22.218414439113548</v>
      </c>
      <c r="E1525" s="199">
        <v>0</v>
      </c>
      <c r="F1525" s="311">
        <v>0</v>
      </c>
    </row>
    <row r="1526" spans="1:6" customFormat="1" ht="15" x14ac:dyDescent="0.25">
      <c r="A1526" s="291" t="s">
        <v>602</v>
      </c>
      <c r="B1526" s="199">
        <v>121.5</v>
      </c>
      <c r="C1526" s="199">
        <v>121.5</v>
      </c>
      <c r="D1526" s="199">
        <v>135.02293339298546</v>
      </c>
      <c r="E1526" s="199">
        <v>0</v>
      </c>
      <c r="F1526" s="311">
        <v>0</v>
      </c>
    </row>
    <row r="1527" spans="1:6" customFormat="1" ht="15" x14ac:dyDescent="0.25">
      <c r="A1527" s="289" t="s">
        <v>603</v>
      </c>
      <c r="B1527" s="199">
        <v>-0.9</v>
      </c>
      <c r="C1527" s="199">
        <v>-0.9</v>
      </c>
      <c r="D1527" s="199">
        <v>-3.4152820417729424</v>
      </c>
      <c r="E1527" s="199">
        <v>0</v>
      </c>
      <c r="F1527" s="311">
        <v>0</v>
      </c>
    </row>
    <row r="1528" spans="1:6" customFormat="1" ht="15" x14ac:dyDescent="0.25">
      <c r="A1528" s="288" t="s">
        <v>604</v>
      </c>
      <c r="B1528" s="313">
        <v>1172.6509999970001</v>
      </c>
      <c r="C1528" s="313">
        <v>929.25099999700001</v>
      </c>
      <c r="D1528" s="313">
        <v>6169.6178150686492</v>
      </c>
      <c r="E1528" s="313">
        <v>0</v>
      </c>
      <c r="F1528" s="356">
        <v>0</v>
      </c>
    </row>
    <row r="1529" spans="1:6" customFormat="1" ht="15" x14ac:dyDescent="0.25">
      <c r="A1529" s="290" t="s">
        <v>605</v>
      </c>
      <c r="B1529" s="314"/>
      <c r="C1529" s="314"/>
      <c r="D1529" s="314"/>
      <c r="E1529" s="314"/>
      <c r="F1529" s="358"/>
    </row>
    <row r="1530" spans="1:6" ht="15" x14ac:dyDescent="0.25">
      <c r="A1530" s="290" t="s">
        <v>606</v>
      </c>
      <c r="B1530" s="201">
        <v>1628</v>
      </c>
      <c r="C1530" s="201">
        <v>1628</v>
      </c>
      <c r="D1530" s="201">
        <v>100.96124031007751</v>
      </c>
      <c r="E1530" s="201">
        <v>0</v>
      </c>
      <c r="F1530" s="310">
        <v>0</v>
      </c>
    </row>
    <row r="1531" spans="1:6" customFormat="1" ht="15" x14ac:dyDescent="0.25">
      <c r="A1531" s="291" t="s">
        <v>607</v>
      </c>
      <c r="B1531" s="201">
        <v>542.20000000000005</v>
      </c>
      <c r="C1531" s="201">
        <v>542.20000000000005</v>
      </c>
      <c r="D1531" s="201">
        <v>45.081899060447327</v>
      </c>
      <c r="E1531" s="201">
        <v>0</v>
      </c>
      <c r="F1531" s="310">
        <v>0</v>
      </c>
    </row>
    <row r="1532" spans="1:6" customFormat="1" ht="15" x14ac:dyDescent="0.25">
      <c r="A1532" s="291" t="s">
        <v>608</v>
      </c>
      <c r="B1532" s="201">
        <v>97</v>
      </c>
      <c r="C1532" s="201">
        <v>97</v>
      </c>
      <c r="D1532" s="201">
        <v>14.264705882352942</v>
      </c>
      <c r="E1532" s="201">
        <v>0</v>
      </c>
      <c r="F1532" s="310">
        <v>0</v>
      </c>
    </row>
    <row r="1533" spans="1:6" customFormat="1" ht="15" x14ac:dyDescent="0.25">
      <c r="A1533" s="291" t="s">
        <v>609</v>
      </c>
      <c r="B1533" s="201">
        <v>1581.2</v>
      </c>
      <c r="C1533" s="201">
        <v>1581.2</v>
      </c>
      <c r="D1533" s="201">
        <v>107.94647733478973</v>
      </c>
      <c r="E1533" s="201">
        <v>0</v>
      </c>
      <c r="F1533" s="310">
        <v>0</v>
      </c>
    </row>
    <row r="1534" spans="1:6" customFormat="1" ht="15" x14ac:dyDescent="0.25">
      <c r="A1534" s="291" t="s">
        <v>610</v>
      </c>
      <c r="B1534" s="201">
        <v>1355.1</v>
      </c>
      <c r="C1534" s="201">
        <v>1355.1</v>
      </c>
      <c r="D1534" s="201">
        <v>45.546517881150848</v>
      </c>
      <c r="E1534" s="201">
        <v>0</v>
      </c>
      <c r="F1534" s="310">
        <v>0</v>
      </c>
    </row>
    <row r="1535" spans="1:6" customFormat="1" ht="15" x14ac:dyDescent="0.25">
      <c r="A1535" s="291" t="s">
        <v>611</v>
      </c>
      <c r="B1535" s="201">
        <v>33.08</v>
      </c>
      <c r="C1535" s="201">
        <v>33.08</v>
      </c>
      <c r="D1535" s="201">
        <v>18.742209631728045</v>
      </c>
      <c r="E1535" s="201">
        <v>0</v>
      </c>
      <c r="F1535" s="310">
        <v>0</v>
      </c>
    </row>
    <row r="1536" spans="1:6" customFormat="1" ht="15" x14ac:dyDescent="0.25">
      <c r="A1536" s="291" t="s">
        <v>612</v>
      </c>
      <c r="B1536" s="201">
        <v>133</v>
      </c>
      <c r="C1536" s="201">
        <v>133</v>
      </c>
      <c r="D1536" s="201">
        <v>51.690633501748934</v>
      </c>
      <c r="E1536" s="201">
        <v>0</v>
      </c>
      <c r="F1536" s="310">
        <v>0</v>
      </c>
    </row>
    <row r="1537" spans="1:6" customFormat="1" ht="15" x14ac:dyDescent="0.25">
      <c r="A1537" s="291" t="s">
        <v>613</v>
      </c>
      <c r="B1537" s="201">
        <v>909.09</v>
      </c>
      <c r="C1537" s="201">
        <v>565.52999999999975</v>
      </c>
      <c r="D1537" s="201">
        <v>4085.6524583202818</v>
      </c>
      <c r="E1537" s="201">
        <v>62</v>
      </c>
      <c r="F1537" s="310">
        <v>62</v>
      </c>
    </row>
    <row r="1538" spans="1:6" customFormat="1" ht="15" x14ac:dyDescent="0.25">
      <c r="A1538" s="291" t="s">
        <v>614</v>
      </c>
      <c r="B1538" s="201">
        <v>1572.8569999960007</v>
      </c>
      <c r="C1538" s="201">
        <v>1162.9369999960002</v>
      </c>
      <c r="D1538" s="201">
        <v>8148.776677906777</v>
      </c>
      <c r="E1538" s="201">
        <v>0</v>
      </c>
      <c r="F1538" s="310">
        <v>60</v>
      </c>
    </row>
    <row r="1539" spans="1:6" customFormat="1" ht="15" x14ac:dyDescent="0.25">
      <c r="A1539" s="291" t="s">
        <v>615</v>
      </c>
      <c r="B1539" s="201">
        <v>850.74599999999975</v>
      </c>
      <c r="C1539" s="201">
        <v>599.30599999999981</v>
      </c>
      <c r="D1539" s="201">
        <v>4183.2682833865356</v>
      </c>
      <c r="E1539" s="201">
        <v>60</v>
      </c>
      <c r="F1539" s="310">
        <v>60</v>
      </c>
    </row>
    <row r="1540" spans="1:6" customFormat="1" ht="15" x14ac:dyDescent="0.25">
      <c r="A1540" s="291" t="s">
        <v>616</v>
      </c>
      <c r="B1540" s="201">
        <v>1173.8789999999999</v>
      </c>
      <c r="C1540" s="201">
        <v>965.83899999999983</v>
      </c>
      <c r="D1540" s="201">
        <v>6916.131467465937</v>
      </c>
      <c r="E1540" s="201">
        <v>63</v>
      </c>
      <c r="F1540" s="310">
        <v>63</v>
      </c>
    </row>
    <row r="1541" spans="1:6" customFormat="1" ht="15" x14ac:dyDescent="0.25">
      <c r="A1541" s="291" t="s">
        <v>617</v>
      </c>
      <c r="B1541" s="201">
        <v>1329.4189999999996</v>
      </c>
      <c r="C1541" s="201">
        <v>942.73900000000037</v>
      </c>
      <c r="D1541" s="201">
        <v>7101.8663741683467</v>
      </c>
      <c r="E1541" s="201">
        <v>64</v>
      </c>
      <c r="F1541" s="310">
        <v>62</v>
      </c>
    </row>
    <row r="1542" spans="1:6" customFormat="1" ht="15" x14ac:dyDescent="0.25">
      <c r="A1542" s="291" t="s">
        <v>618</v>
      </c>
      <c r="B1542" s="201">
        <v>1210.3059999999998</v>
      </c>
      <c r="C1542" s="201">
        <v>840.70599999999979</v>
      </c>
      <c r="D1542" s="201">
        <v>5844.9872790509326</v>
      </c>
      <c r="E1542" s="201">
        <v>60</v>
      </c>
      <c r="F1542" s="310">
        <v>60</v>
      </c>
    </row>
    <row r="1543" spans="1:6" customFormat="1" ht="15" x14ac:dyDescent="0.25">
      <c r="A1543" s="291" t="s">
        <v>619</v>
      </c>
      <c r="B1543" s="201">
        <v>1111.4190000000001</v>
      </c>
      <c r="C1543" s="201">
        <v>815.1790000000002</v>
      </c>
      <c r="D1543" s="201">
        <v>5810.6813125056851</v>
      </c>
      <c r="E1543" s="201">
        <v>61</v>
      </c>
      <c r="F1543" s="310">
        <v>61</v>
      </c>
    </row>
    <row r="1544" spans="1:6" customFormat="1" ht="15" x14ac:dyDescent="0.25">
      <c r="A1544" s="291" t="s">
        <v>620</v>
      </c>
      <c r="B1544" s="201">
        <v>892.70699999999965</v>
      </c>
      <c r="C1544" s="201">
        <v>567.06700000000001</v>
      </c>
      <c r="D1544" s="201">
        <v>4413.2084046572145</v>
      </c>
      <c r="E1544" s="201">
        <v>56</v>
      </c>
      <c r="F1544" s="310">
        <v>56</v>
      </c>
    </row>
    <row r="1545" spans="1:6" customFormat="1" ht="15" x14ac:dyDescent="0.25">
      <c r="A1545" s="291" t="s">
        <v>621</v>
      </c>
      <c r="B1545" s="201">
        <v>475.61999999999995</v>
      </c>
      <c r="C1545" s="201">
        <v>312.10000000000019</v>
      </c>
      <c r="D1545" s="201">
        <v>2593.1452532113731</v>
      </c>
      <c r="E1545" s="201">
        <v>40</v>
      </c>
      <c r="F1545" s="310">
        <v>40</v>
      </c>
    </row>
    <row r="1546" spans="1:6" customFormat="1" ht="15" x14ac:dyDescent="0.25">
      <c r="A1546" s="288" t="s">
        <v>622</v>
      </c>
      <c r="B1546" s="313">
        <v>270.005</v>
      </c>
      <c r="C1546" s="313">
        <v>219.60499999999999</v>
      </c>
      <c r="D1546" s="313">
        <v>332.41777659443517</v>
      </c>
      <c r="E1546" s="313">
        <v>2</v>
      </c>
      <c r="F1546" s="356">
        <v>2</v>
      </c>
    </row>
    <row r="1547" spans="1:6" customFormat="1" ht="15" x14ac:dyDescent="0.25">
      <c r="A1547" s="290" t="s">
        <v>623</v>
      </c>
      <c r="B1547" s="314"/>
      <c r="C1547" s="314"/>
      <c r="D1547" s="314"/>
      <c r="E1547" s="314"/>
      <c r="F1547" s="358"/>
    </row>
    <row r="1548" spans="1:6" customFormat="1" ht="15" x14ac:dyDescent="0.25">
      <c r="A1548" s="291" t="s">
        <v>624</v>
      </c>
      <c r="B1548" s="199">
        <v>130.08199999999999</v>
      </c>
      <c r="C1548" s="199">
        <v>129.24199999999999</v>
      </c>
      <c r="D1548" s="199">
        <v>106.54740313272877</v>
      </c>
      <c r="E1548" s="199">
        <v>0</v>
      </c>
      <c r="F1548" s="311">
        <v>1</v>
      </c>
    </row>
    <row r="1549" spans="1:6" customFormat="1" ht="15" x14ac:dyDescent="0.25">
      <c r="A1549" s="291" t="s">
        <v>625</v>
      </c>
      <c r="B1549" s="199">
        <v>2035.9</v>
      </c>
      <c r="C1549" s="199">
        <v>2035.9</v>
      </c>
      <c r="D1549" s="199">
        <v>200.38385826771653</v>
      </c>
      <c r="E1549" s="199">
        <v>0</v>
      </c>
      <c r="F1549" s="311">
        <v>0</v>
      </c>
    </row>
    <row r="1550" spans="1:6" customFormat="1" ht="15" x14ac:dyDescent="0.25">
      <c r="A1550" s="291" t="s">
        <v>644</v>
      </c>
      <c r="B1550" s="199">
        <v>472.5</v>
      </c>
      <c r="C1550" s="199">
        <v>472.5</v>
      </c>
      <c r="D1550" s="199">
        <v>61.046511627906973</v>
      </c>
      <c r="E1550" s="199">
        <v>0</v>
      </c>
      <c r="F1550" s="311">
        <v>0</v>
      </c>
    </row>
    <row r="1551" spans="1:6" customFormat="1" ht="15" x14ac:dyDescent="0.25">
      <c r="A1551" s="291" t="s">
        <v>645</v>
      </c>
      <c r="B1551" s="199">
        <v>411</v>
      </c>
      <c r="C1551" s="199">
        <v>411</v>
      </c>
      <c r="D1551" s="199">
        <v>82.629674306393241</v>
      </c>
      <c r="E1551" s="199">
        <v>0</v>
      </c>
      <c r="F1551" s="311">
        <v>0</v>
      </c>
    </row>
    <row r="1552" spans="1:6" customFormat="1" ht="15" x14ac:dyDescent="0.25">
      <c r="A1552" s="291" t="s">
        <v>646</v>
      </c>
      <c r="B1552" s="199">
        <v>342.63400000000007</v>
      </c>
      <c r="C1552" s="199">
        <v>342.63400000000007</v>
      </c>
      <c r="D1552" s="199">
        <v>1402.0565217391306</v>
      </c>
      <c r="E1552" s="199">
        <v>12</v>
      </c>
      <c r="F1552" s="311">
        <v>0</v>
      </c>
    </row>
    <row r="1553" spans="1:6" customFormat="1" ht="15" x14ac:dyDescent="0.25">
      <c r="A1553" s="291" t="s">
        <v>647</v>
      </c>
      <c r="B1553" s="199">
        <v>107.89</v>
      </c>
      <c r="C1553" s="199">
        <v>0</v>
      </c>
      <c r="D1553" s="199">
        <v>0</v>
      </c>
      <c r="E1553" s="199">
        <v>0</v>
      </c>
      <c r="F1553" s="311">
        <v>0</v>
      </c>
    </row>
    <row r="1554" spans="1:6" customFormat="1" ht="15" x14ac:dyDescent="0.25">
      <c r="A1554" s="291" t="s">
        <v>648</v>
      </c>
      <c r="B1554" s="199">
        <v>361.07</v>
      </c>
      <c r="C1554" s="199">
        <v>361.07</v>
      </c>
      <c r="D1554" s="199">
        <v>188.94296180010465</v>
      </c>
      <c r="E1554" s="199">
        <v>0</v>
      </c>
      <c r="F1554" s="311">
        <v>0</v>
      </c>
    </row>
    <row r="1555" spans="1:6" customFormat="1" ht="15" x14ac:dyDescent="0.25">
      <c r="A1555" s="291" t="s">
        <v>649</v>
      </c>
      <c r="B1555" s="199">
        <v>78.837999999999994</v>
      </c>
      <c r="C1555" s="199">
        <v>78.837999999999994</v>
      </c>
      <c r="D1555" s="199">
        <v>460.18260869565211</v>
      </c>
      <c r="E1555" s="199">
        <v>5</v>
      </c>
      <c r="F1555" s="311">
        <v>0</v>
      </c>
    </row>
    <row r="1556" spans="1:6" customFormat="1" ht="15" x14ac:dyDescent="0.25">
      <c r="A1556" s="291" t="s">
        <v>650</v>
      </c>
      <c r="B1556" s="199">
        <v>794.95</v>
      </c>
      <c r="C1556" s="199">
        <v>794.95</v>
      </c>
      <c r="D1556" s="199">
        <v>122.3</v>
      </c>
      <c r="E1556" s="199">
        <v>0</v>
      </c>
      <c r="F1556" s="311">
        <v>0</v>
      </c>
    </row>
    <row r="1557" spans="1:6" customFormat="1" ht="15" x14ac:dyDescent="0.25">
      <c r="A1557" s="291" t="s">
        <v>651</v>
      </c>
      <c r="B1557" s="199">
        <v>118.96</v>
      </c>
      <c r="C1557" s="199">
        <v>118.96</v>
      </c>
      <c r="D1557" s="199">
        <v>37.174999999999997</v>
      </c>
      <c r="E1557" s="199">
        <v>0</v>
      </c>
      <c r="F1557" s="311">
        <v>0</v>
      </c>
    </row>
    <row r="1558" spans="1:6" customFormat="1" ht="15" x14ac:dyDescent="0.25">
      <c r="A1558" s="291" t="s">
        <v>652</v>
      </c>
      <c r="B1558" s="199">
        <v>11.33</v>
      </c>
      <c r="C1558" s="199">
        <v>11.33</v>
      </c>
      <c r="D1558" s="199">
        <v>50.490196078431374</v>
      </c>
      <c r="E1558" s="199">
        <v>0</v>
      </c>
      <c r="F1558" s="311">
        <v>0</v>
      </c>
    </row>
    <row r="1559" spans="1:6" customFormat="1" ht="15" x14ac:dyDescent="0.25">
      <c r="A1559" s="291" t="s">
        <v>823</v>
      </c>
      <c r="B1559" s="199">
        <v>281.10000000000002</v>
      </c>
      <c r="C1559" s="199">
        <v>281.10000000000002</v>
      </c>
      <c r="D1559" s="199">
        <v>94.838056680161941</v>
      </c>
      <c r="E1559" s="199">
        <v>0</v>
      </c>
      <c r="F1559" s="311">
        <v>0</v>
      </c>
    </row>
    <row r="1560" spans="1:6" customFormat="1" ht="15" x14ac:dyDescent="0.25">
      <c r="A1560" s="288" t="s">
        <v>824</v>
      </c>
      <c r="B1560" s="313">
        <v>614.95999999999992</v>
      </c>
      <c r="C1560" s="313">
        <v>614.95999999999992</v>
      </c>
      <c r="D1560" s="313">
        <v>185.81665804163035</v>
      </c>
      <c r="E1560" s="313">
        <v>0</v>
      </c>
      <c r="F1560" s="356">
        <v>0</v>
      </c>
    </row>
    <row r="1561" spans="1:6" customFormat="1" ht="15" x14ac:dyDescent="0.25">
      <c r="A1561" s="289" t="s">
        <v>912</v>
      </c>
      <c r="B1561" s="315"/>
      <c r="C1561" s="315"/>
      <c r="D1561" s="315"/>
      <c r="E1561" s="315"/>
      <c r="F1561" s="357"/>
    </row>
    <row r="1562" spans="1:6" customFormat="1" ht="15" x14ac:dyDescent="0.25">
      <c r="A1562" s="290" t="s">
        <v>913</v>
      </c>
      <c r="B1562" s="314"/>
      <c r="C1562" s="314"/>
      <c r="D1562" s="314"/>
      <c r="E1562" s="314"/>
      <c r="F1562" s="358"/>
    </row>
    <row r="1563" spans="1:6" customFormat="1" ht="15" x14ac:dyDescent="0.25">
      <c r="A1563" s="291" t="s">
        <v>914</v>
      </c>
      <c r="B1563" s="199">
        <v>1449</v>
      </c>
      <c r="C1563" s="199">
        <v>1449</v>
      </c>
      <c r="D1563" s="199">
        <v>64.526184538653368</v>
      </c>
      <c r="E1563" s="199">
        <v>0</v>
      </c>
      <c r="F1563" s="311">
        <v>0</v>
      </c>
    </row>
    <row r="1564" spans="1:6" customFormat="1" ht="15" x14ac:dyDescent="0.25">
      <c r="A1564" s="291" t="s">
        <v>956</v>
      </c>
      <c r="B1564" s="199">
        <v>81.61</v>
      </c>
      <c r="C1564" s="199">
        <v>81.61</v>
      </c>
      <c r="D1564" s="199">
        <v>31.791975068172963</v>
      </c>
      <c r="E1564" s="199">
        <v>0</v>
      </c>
      <c r="F1564" s="311">
        <v>0</v>
      </c>
    </row>
    <row r="1565" spans="1:6" customFormat="1" ht="15" x14ac:dyDescent="0.25">
      <c r="A1565" s="291" t="s">
        <v>957</v>
      </c>
      <c r="B1565" s="199">
        <v>73.7</v>
      </c>
      <c r="C1565" s="199">
        <v>73.7</v>
      </c>
      <c r="D1565" s="199">
        <v>30.093915884034299</v>
      </c>
      <c r="E1565" s="199">
        <v>0</v>
      </c>
      <c r="F1565" s="311">
        <v>0</v>
      </c>
    </row>
    <row r="1566" spans="1:6" customFormat="1" ht="15" x14ac:dyDescent="0.25">
      <c r="A1566" s="291" t="s">
        <v>958</v>
      </c>
      <c r="B1566" s="199">
        <v>284.2</v>
      </c>
      <c r="C1566" s="199">
        <v>284.2</v>
      </c>
      <c r="D1566" s="199">
        <v>14.763636363636364</v>
      </c>
      <c r="E1566" s="199">
        <v>0</v>
      </c>
      <c r="F1566" s="311">
        <v>0</v>
      </c>
    </row>
    <row r="1567" spans="1:6" customFormat="1" ht="15" x14ac:dyDescent="0.25">
      <c r="A1567" s="291" t="s">
        <v>959</v>
      </c>
      <c r="B1567" s="199">
        <v>182.4</v>
      </c>
      <c r="C1567" s="199">
        <v>182.4</v>
      </c>
      <c r="D1567" s="199">
        <v>16.394768774437104</v>
      </c>
      <c r="E1567" s="199">
        <v>0</v>
      </c>
      <c r="F1567" s="311">
        <v>0</v>
      </c>
    </row>
    <row r="1568" spans="1:6" customFormat="1" ht="15" x14ac:dyDescent="0.25">
      <c r="A1568" s="291" t="s">
        <v>960</v>
      </c>
      <c r="B1568" s="199">
        <v>142.79</v>
      </c>
      <c r="C1568" s="199">
        <v>142.79</v>
      </c>
      <c r="D1568" s="199">
        <v>33.772469252601702</v>
      </c>
      <c r="E1568" s="199">
        <v>0</v>
      </c>
      <c r="F1568" s="311">
        <v>0</v>
      </c>
    </row>
    <row r="1569" spans="1:6" customFormat="1" ht="15" x14ac:dyDescent="0.25">
      <c r="A1569" s="291" t="s">
        <v>961</v>
      </c>
      <c r="B1569" s="199">
        <v>1240.4000000000001</v>
      </c>
      <c r="C1569" s="199">
        <v>1240.4000000000001</v>
      </c>
      <c r="D1569" s="199">
        <v>24.432954153740091</v>
      </c>
      <c r="E1569" s="199">
        <v>0</v>
      </c>
      <c r="F1569" s="311">
        <v>0</v>
      </c>
    </row>
    <row r="1570" spans="1:6" s="101" customFormat="1" ht="15" x14ac:dyDescent="0.25">
      <c r="A1570" s="291" t="s">
        <v>962</v>
      </c>
      <c r="B1570" s="199">
        <v>24.53</v>
      </c>
      <c r="C1570" s="199">
        <v>24.53</v>
      </c>
      <c r="D1570" s="199">
        <v>13.353293413173652</v>
      </c>
      <c r="E1570" s="199">
        <v>0</v>
      </c>
      <c r="F1570" s="311">
        <v>0</v>
      </c>
    </row>
    <row r="1571" spans="1:6" customFormat="1" ht="15" x14ac:dyDescent="0.25">
      <c r="A1571" s="291" t="s">
        <v>963</v>
      </c>
      <c r="B1571" s="199">
        <v>117.98</v>
      </c>
      <c r="C1571" s="199">
        <v>117.98</v>
      </c>
      <c r="D1571" s="199">
        <v>16.746628814762243</v>
      </c>
      <c r="E1571" s="199">
        <v>0</v>
      </c>
      <c r="F1571" s="311">
        <v>0</v>
      </c>
    </row>
    <row r="1572" spans="1:6" customFormat="1" ht="15" x14ac:dyDescent="0.25">
      <c r="A1572" s="291" t="s">
        <v>964</v>
      </c>
      <c r="B1572" s="199">
        <v>50.08</v>
      </c>
      <c r="C1572" s="199">
        <v>50.08</v>
      </c>
      <c r="D1572" s="199">
        <v>43.359307359307358</v>
      </c>
      <c r="E1572" s="199">
        <v>0</v>
      </c>
      <c r="F1572" s="311">
        <v>0</v>
      </c>
    </row>
    <row r="1573" spans="1:6" customFormat="1" ht="15.75" thickBot="1" x14ac:dyDescent="0.3">
      <c r="A1573" s="203" t="s">
        <v>915</v>
      </c>
      <c r="B1573" s="204">
        <f>SUM(B1101:B1572)</f>
        <v>318495.4776017039</v>
      </c>
      <c r="C1573" s="204">
        <f>SUM(C1101:C1572)</f>
        <v>257934.53460170393</v>
      </c>
      <c r="D1573" s="204">
        <f t="shared" ref="D1573" si="2">SUM(D1101:D1572)</f>
        <v>1585877.0440133475</v>
      </c>
      <c r="E1573" s="293">
        <f>SUM(E1101:E1572)</f>
        <v>7859</v>
      </c>
      <c r="F1573" s="221">
        <f>SUM(F1101:F1572)</f>
        <v>10587</v>
      </c>
    </row>
    <row r="1574" spans="1:6" customFormat="1" ht="15" x14ac:dyDescent="0.25">
      <c r="A1574" s="126"/>
      <c r="B1574" s="312"/>
      <c r="C1574" s="6"/>
      <c r="D1574" s="106"/>
      <c r="E1574" s="105"/>
    </row>
    <row r="1575" spans="1:6" ht="15" x14ac:dyDescent="0.2">
      <c r="A1575" s="52" t="s">
        <v>634</v>
      </c>
      <c r="B1575" s="127"/>
      <c r="C1575" s="127"/>
      <c r="D1575" s="120"/>
      <c r="E1575" s="111"/>
    </row>
    <row r="1576" spans="1:6" ht="13.5" thickBot="1" x14ac:dyDescent="0.25">
      <c r="A1576" s="128" t="s">
        <v>635</v>
      </c>
      <c r="B1576" s="129"/>
      <c r="C1576" s="130"/>
      <c r="D1576" s="121"/>
      <c r="E1576" s="112"/>
    </row>
    <row r="1577" spans="1:6" ht="64.5" thickBot="1" x14ac:dyDescent="0.25">
      <c r="A1577" s="122" t="s">
        <v>189</v>
      </c>
      <c r="B1577" s="123" t="s">
        <v>636</v>
      </c>
      <c r="C1577" s="117" t="s">
        <v>637</v>
      </c>
      <c r="D1577" s="117" t="s">
        <v>972</v>
      </c>
      <c r="E1577" s="117" t="s">
        <v>638</v>
      </c>
      <c r="F1577" s="124" t="s">
        <v>639</v>
      </c>
    </row>
    <row r="1578" spans="1:6" ht="15.75" thickTop="1" x14ac:dyDescent="0.25">
      <c r="A1578" s="297" t="s">
        <v>193</v>
      </c>
      <c r="B1578" s="313">
        <v>215</v>
      </c>
      <c r="C1578" s="313" t="s">
        <v>640</v>
      </c>
      <c r="D1578" s="316">
        <v>18275250</v>
      </c>
      <c r="E1578" s="316">
        <v>1809028.2604629325</v>
      </c>
      <c r="F1578" s="353">
        <v>388024.55365198432</v>
      </c>
    </row>
    <row r="1579" spans="1:6" ht="15" x14ac:dyDescent="0.25">
      <c r="A1579" s="298" t="s">
        <v>194</v>
      </c>
      <c r="B1579" s="315"/>
      <c r="C1579" s="315"/>
      <c r="D1579" s="317"/>
      <c r="E1579" s="317"/>
      <c r="F1579" s="354"/>
    </row>
    <row r="1580" spans="1:6" ht="15" x14ac:dyDescent="0.25">
      <c r="A1580" s="298" t="s">
        <v>195</v>
      </c>
      <c r="B1580" s="315"/>
      <c r="C1580" s="315"/>
      <c r="D1580" s="317"/>
      <c r="E1580" s="317"/>
      <c r="F1580" s="354"/>
    </row>
    <row r="1581" spans="1:6" ht="15" x14ac:dyDescent="0.25">
      <c r="A1581" s="298" t="s">
        <v>196</v>
      </c>
      <c r="B1581" s="315"/>
      <c r="C1581" s="315"/>
      <c r="D1581" s="317"/>
      <c r="E1581" s="317"/>
      <c r="F1581" s="354"/>
    </row>
    <row r="1582" spans="1:6" ht="15" x14ac:dyDescent="0.25">
      <c r="A1582" s="298" t="s">
        <v>197</v>
      </c>
      <c r="B1582" s="315"/>
      <c r="C1582" s="315"/>
      <c r="D1582" s="317"/>
      <c r="E1582" s="317"/>
      <c r="F1582" s="354"/>
    </row>
    <row r="1583" spans="1:6" ht="15" x14ac:dyDescent="0.25">
      <c r="A1583" s="298" t="s">
        <v>198</v>
      </c>
      <c r="B1583" s="315"/>
      <c r="C1583" s="315"/>
      <c r="D1583" s="317"/>
      <c r="E1583" s="317"/>
      <c r="F1583" s="354"/>
    </row>
    <row r="1584" spans="1:6" ht="15" x14ac:dyDescent="0.25">
      <c r="A1584" s="298" t="s">
        <v>942</v>
      </c>
      <c r="B1584" s="315"/>
      <c r="C1584" s="315"/>
      <c r="D1584" s="317"/>
      <c r="E1584" s="317"/>
      <c r="F1584" s="354"/>
    </row>
    <row r="1585" spans="1:6" ht="15" x14ac:dyDescent="0.25">
      <c r="A1585" s="299" t="s">
        <v>943</v>
      </c>
      <c r="B1585" s="314"/>
      <c r="C1585" s="314"/>
      <c r="D1585" s="318"/>
      <c r="E1585" s="318"/>
      <c r="F1585" s="355"/>
    </row>
    <row r="1586" spans="1:6" ht="15" x14ac:dyDescent="0.25">
      <c r="A1586" s="300" t="s">
        <v>199</v>
      </c>
      <c r="B1586" s="200">
        <v>215</v>
      </c>
      <c r="C1586" s="200" t="s">
        <v>640</v>
      </c>
      <c r="D1586" s="303">
        <v>8106292</v>
      </c>
      <c r="E1586" s="303">
        <v>36188.803571428572</v>
      </c>
      <c r="F1586" s="306">
        <v>14176.446428571429</v>
      </c>
    </row>
    <row r="1587" spans="1:6" ht="15" x14ac:dyDescent="0.25">
      <c r="A1587" s="297" t="s">
        <v>200</v>
      </c>
      <c r="B1587" s="313">
        <v>215</v>
      </c>
      <c r="C1587" s="313" t="s">
        <v>640</v>
      </c>
      <c r="D1587" s="316">
        <v>-6184</v>
      </c>
      <c r="E1587" s="316">
        <v>-325.4736842105263</v>
      </c>
      <c r="F1587" s="353">
        <v>245942.52631578947</v>
      </c>
    </row>
    <row r="1588" spans="1:6" ht="15" x14ac:dyDescent="0.25">
      <c r="A1588" s="298" t="s">
        <v>201</v>
      </c>
      <c r="B1588" s="315"/>
      <c r="C1588" s="315"/>
      <c r="D1588" s="317"/>
      <c r="E1588" s="317"/>
      <c r="F1588" s="354"/>
    </row>
    <row r="1589" spans="1:6" ht="15" x14ac:dyDescent="0.25">
      <c r="A1589" s="298" t="s">
        <v>202</v>
      </c>
      <c r="B1589" s="315"/>
      <c r="C1589" s="315"/>
      <c r="D1589" s="317"/>
      <c r="E1589" s="317"/>
      <c r="F1589" s="354"/>
    </row>
    <row r="1590" spans="1:6" ht="15" x14ac:dyDescent="0.25">
      <c r="A1590" s="298" t="s">
        <v>203</v>
      </c>
      <c r="B1590" s="315"/>
      <c r="C1590" s="315"/>
      <c r="D1590" s="317"/>
      <c r="E1590" s="317"/>
      <c r="F1590" s="354"/>
    </row>
    <row r="1591" spans="1:6" ht="15" x14ac:dyDescent="0.25">
      <c r="A1591" s="299" t="s">
        <v>204</v>
      </c>
      <c r="B1591" s="314"/>
      <c r="C1591" s="314"/>
      <c r="D1591" s="318"/>
      <c r="E1591" s="318"/>
      <c r="F1591" s="355"/>
    </row>
    <row r="1592" spans="1:6" ht="15" x14ac:dyDescent="0.25">
      <c r="A1592" s="300" t="s">
        <v>205</v>
      </c>
      <c r="B1592" s="200">
        <v>215</v>
      </c>
      <c r="C1592" s="200" t="s">
        <v>640</v>
      </c>
      <c r="D1592" s="303">
        <v>0</v>
      </c>
      <c r="E1592" s="303">
        <v>0</v>
      </c>
      <c r="F1592" s="306">
        <v>44196</v>
      </c>
    </row>
    <row r="1593" spans="1:6" ht="15" x14ac:dyDescent="0.25">
      <c r="A1593" s="300" t="s">
        <v>206</v>
      </c>
      <c r="B1593" s="200">
        <v>215</v>
      </c>
      <c r="C1593" s="200" t="s">
        <v>640</v>
      </c>
      <c r="D1593" s="303">
        <v>6474456</v>
      </c>
      <c r="E1593" s="303">
        <v>6474456</v>
      </c>
      <c r="F1593" s="306">
        <v>633168</v>
      </c>
    </row>
    <row r="1594" spans="1:6" ht="15" x14ac:dyDescent="0.25">
      <c r="A1594" s="297" t="s">
        <v>207</v>
      </c>
      <c r="B1594" s="313">
        <v>215</v>
      </c>
      <c r="C1594" s="313" t="s">
        <v>640</v>
      </c>
      <c r="D1594" s="316">
        <v>20069857</v>
      </c>
      <c r="E1594" s="316">
        <v>973066.72103494627</v>
      </c>
      <c r="F1594" s="353">
        <v>509009.11720430106</v>
      </c>
    </row>
    <row r="1595" spans="1:6" ht="15" x14ac:dyDescent="0.25">
      <c r="A1595" s="298" t="s">
        <v>208</v>
      </c>
      <c r="B1595" s="315"/>
      <c r="C1595" s="315"/>
      <c r="D1595" s="317"/>
      <c r="E1595" s="317"/>
      <c r="F1595" s="354"/>
    </row>
    <row r="1596" spans="1:6" ht="15" x14ac:dyDescent="0.25">
      <c r="A1596" s="298" t="s">
        <v>209</v>
      </c>
      <c r="B1596" s="315"/>
      <c r="C1596" s="315"/>
      <c r="D1596" s="317"/>
      <c r="E1596" s="317"/>
      <c r="F1596" s="354"/>
    </row>
    <row r="1597" spans="1:6" ht="15" x14ac:dyDescent="0.25">
      <c r="A1597" s="298" t="s">
        <v>210</v>
      </c>
      <c r="B1597" s="315"/>
      <c r="C1597" s="315"/>
      <c r="D1597" s="317"/>
      <c r="E1597" s="317"/>
      <c r="F1597" s="354"/>
    </row>
    <row r="1598" spans="1:6" ht="15" x14ac:dyDescent="0.25">
      <c r="A1598" s="298" t="s">
        <v>211</v>
      </c>
      <c r="B1598" s="315"/>
      <c r="C1598" s="315"/>
      <c r="D1598" s="317"/>
      <c r="E1598" s="317"/>
      <c r="F1598" s="354"/>
    </row>
    <row r="1599" spans="1:6" ht="15" x14ac:dyDescent="0.25">
      <c r="A1599" s="298" t="s">
        <v>212</v>
      </c>
      <c r="B1599" s="315"/>
      <c r="C1599" s="315"/>
      <c r="D1599" s="317"/>
      <c r="E1599" s="317"/>
      <c r="F1599" s="354"/>
    </row>
    <row r="1600" spans="1:6" ht="15" x14ac:dyDescent="0.25">
      <c r="A1600" s="298" t="s">
        <v>213</v>
      </c>
      <c r="B1600" s="315"/>
      <c r="C1600" s="315"/>
      <c r="D1600" s="317"/>
      <c r="E1600" s="317"/>
      <c r="F1600" s="354"/>
    </row>
    <row r="1601" spans="1:6" ht="15" x14ac:dyDescent="0.25">
      <c r="A1601" s="298" t="s">
        <v>214</v>
      </c>
      <c r="B1601" s="315"/>
      <c r="C1601" s="315"/>
      <c r="D1601" s="317"/>
      <c r="E1601" s="317"/>
      <c r="F1601" s="354"/>
    </row>
    <row r="1602" spans="1:6" ht="15" x14ac:dyDescent="0.25">
      <c r="A1602" s="298" t="s">
        <v>215</v>
      </c>
      <c r="B1602" s="315"/>
      <c r="C1602" s="315"/>
      <c r="D1602" s="317"/>
      <c r="E1602" s="317"/>
      <c r="F1602" s="354"/>
    </row>
    <row r="1603" spans="1:6" ht="15" x14ac:dyDescent="0.25">
      <c r="A1603" s="299" t="s">
        <v>216</v>
      </c>
      <c r="B1603" s="314"/>
      <c r="C1603" s="314"/>
      <c r="D1603" s="318"/>
      <c r="E1603" s="318"/>
      <c r="F1603" s="355"/>
    </row>
    <row r="1604" spans="1:6" ht="15" x14ac:dyDescent="0.25">
      <c r="A1604" s="297" t="s">
        <v>217</v>
      </c>
      <c r="B1604" s="313">
        <v>215</v>
      </c>
      <c r="C1604" s="313" t="s">
        <v>640</v>
      </c>
      <c r="D1604" s="316">
        <v>40852464</v>
      </c>
      <c r="E1604" s="316">
        <v>1089184.4028287709</v>
      </c>
      <c r="F1604" s="353">
        <v>399095.3253657677</v>
      </c>
    </row>
    <row r="1605" spans="1:6" ht="15" x14ac:dyDescent="0.25">
      <c r="A1605" s="298" t="s">
        <v>218</v>
      </c>
      <c r="B1605" s="315"/>
      <c r="C1605" s="315"/>
      <c r="D1605" s="317"/>
      <c r="E1605" s="317"/>
      <c r="F1605" s="354"/>
    </row>
    <row r="1606" spans="1:6" ht="15" x14ac:dyDescent="0.25">
      <c r="A1606" s="298" t="s">
        <v>219</v>
      </c>
      <c r="B1606" s="315"/>
      <c r="C1606" s="315"/>
      <c r="D1606" s="317"/>
      <c r="E1606" s="317"/>
      <c r="F1606" s="354"/>
    </row>
    <row r="1607" spans="1:6" ht="15" x14ac:dyDescent="0.25">
      <c r="A1607" s="298" t="s">
        <v>220</v>
      </c>
      <c r="B1607" s="315"/>
      <c r="C1607" s="315"/>
      <c r="D1607" s="317"/>
      <c r="E1607" s="317"/>
      <c r="F1607" s="354"/>
    </row>
    <row r="1608" spans="1:6" ht="15" x14ac:dyDescent="0.25">
      <c r="A1608" s="298" t="s">
        <v>221</v>
      </c>
      <c r="B1608" s="315"/>
      <c r="C1608" s="315"/>
      <c r="D1608" s="317"/>
      <c r="E1608" s="317"/>
      <c r="F1608" s="354"/>
    </row>
    <row r="1609" spans="1:6" ht="15" x14ac:dyDescent="0.25">
      <c r="A1609" s="298" t="s">
        <v>222</v>
      </c>
      <c r="B1609" s="315"/>
      <c r="C1609" s="315"/>
      <c r="D1609" s="317"/>
      <c r="E1609" s="317"/>
      <c r="F1609" s="354"/>
    </row>
    <row r="1610" spans="1:6" ht="15" x14ac:dyDescent="0.25">
      <c r="A1610" s="298" t="s">
        <v>223</v>
      </c>
      <c r="B1610" s="315"/>
      <c r="C1610" s="315"/>
      <c r="D1610" s="317"/>
      <c r="E1610" s="317"/>
      <c r="F1610" s="354"/>
    </row>
    <row r="1611" spans="1:6" ht="15" x14ac:dyDescent="0.25">
      <c r="A1611" s="298" t="s">
        <v>224</v>
      </c>
      <c r="B1611" s="315"/>
      <c r="C1611" s="315"/>
      <c r="D1611" s="317"/>
      <c r="E1611" s="317"/>
      <c r="F1611" s="354"/>
    </row>
    <row r="1612" spans="1:6" ht="15" x14ac:dyDescent="0.25">
      <c r="A1612" s="298" t="s">
        <v>225</v>
      </c>
      <c r="B1612" s="315"/>
      <c r="C1612" s="315"/>
      <c r="D1612" s="317"/>
      <c r="E1612" s="317"/>
      <c r="F1612" s="354"/>
    </row>
    <row r="1613" spans="1:6" ht="15" x14ac:dyDescent="0.25">
      <c r="A1613" s="298" t="s">
        <v>226</v>
      </c>
      <c r="B1613" s="315"/>
      <c r="C1613" s="315"/>
      <c r="D1613" s="317"/>
      <c r="E1613" s="317"/>
      <c r="F1613" s="354"/>
    </row>
    <row r="1614" spans="1:6" ht="15" x14ac:dyDescent="0.25">
      <c r="A1614" s="298" t="s">
        <v>227</v>
      </c>
      <c r="B1614" s="315"/>
      <c r="C1614" s="315"/>
      <c r="D1614" s="317"/>
      <c r="E1614" s="317"/>
      <c r="F1614" s="354"/>
    </row>
    <row r="1615" spans="1:6" ht="15" x14ac:dyDescent="0.25">
      <c r="A1615" s="298" t="s">
        <v>228</v>
      </c>
      <c r="B1615" s="315"/>
      <c r="C1615" s="315"/>
      <c r="D1615" s="317"/>
      <c r="E1615" s="317"/>
      <c r="F1615" s="354"/>
    </row>
    <row r="1616" spans="1:6" ht="15" x14ac:dyDescent="0.25">
      <c r="A1616" s="298" t="s">
        <v>229</v>
      </c>
      <c r="B1616" s="315"/>
      <c r="C1616" s="315"/>
      <c r="D1616" s="317"/>
      <c r="E1616" s="317"/>
      <c r="F1616" s="354"/>
    </row>
    <row r="1617" spans="1:6" ht="15" x14ac:dyDescent="0.25">
      <c r="A1617" s="298" t="s">
        <v>230</v>
      </c>
      <c r="B1617" s="315"/>
      <c r="C1617" s="315"/>
      <c r="D1617" s="317"/>
      <c r="E1617" s="317"/>
      <c r="F1617" s="354"/>
    </row>
    <row r="1618" spans="1:6" ht="15" x14ac:dyDescent="0.25">
      <c r="A1618" s="299" t="s">
        <v>231</v>
      </c>
      <c r="B1618" s="314"/>
      <c r="C1618" s="314"/>
      <c r="D1618" s="318"/>
      <c r="E1618" s="318"/>
      <c r="F1618" s="355"/>
    </row>
    <row r="1619" spans="1:6" ht="15" x14ac:dyDescent="0.25">
      <c r="A1619" s="297" t="s">
        <v>232</v>
      </c>
      <c r="B1619" s="313">
        <v>215</v>
      </c>
      <c r="C1619" s="313" t="s">
        <v>640</v>
      </c>
      <c r="D1619" s="316">
        <v>14720374</v>
      </c>
      <c r="E1619" s="316">
        <v>483398.33010752685</v>
      </c>
      <c r="F1619" s="353">
        <v>192535.04516129033</v>
      </c>
    </row>
    <row r="1620" spans="1:6" ht="15" x14ac:dyDescent="0.25">
      <c r="A1620" s="298" t="s">
        <v>233</v>
      </c>
      <c r="B1620" s="315"/>
      <c r="C1620" s="315"/>
      <c r="D1620" s="317"/>
      <c r="E1620" s="317"/>
      <c r="F1620" s="354"/>
    </row>
    <row r="1621" spans="1:6" ht="15" x14ac:dyDescent="0.25">
      <c r="A1621" s="298" t="s">
        <v>234</v>
      </c>
      <c r="B1621" s="315"/>
      <c r="C1621" s="315"/>
      <c r="D1621" s="317"/>
      <c r="E1621" s="317"/>
      <c r="F1621" s="354"/>
    </row>
    <row r="1622" spans="1:6" ht="15" x14ac:dyDescent="0.25">
      <c r="A1622" s="298" t="s">
        <v>235</v>
      </c>
      <c r="B1622" s="315"/>
      <c r="C1622" s="315"/>
      <c r="D1622" s="317"/>
      <c r="E1622" s="317"/>
      <c r="F1622" s="354"/>
    </row>
    <row r="1623" spans="1:6" ht="15" x14ac:dyDescent="0.25">
      <c r="A1623" s="298" t="s">
        <v>236</v>
      </c>
      <c r="B1623" s="315"/>
      <c r="C1623" s="315"/>
      <c r="D1623" s="317"/>
      <c r="E1623" s="317"/>
      <c r="F1623" s="354"/>
    </row>
    <row r="1624" spans="1:6" ht="15" x14ac:dyDescent="0.25">
      <c r="A1624" s="298" t="s">
        <v>237</v>
      </c>
      <c r="B1624" s="315"/>
      <c r="C1624" s="315"/>
      <c r="D1624" s="317"/>
      <c r="E1624" s="317"/>
      <c r="F1624" s="354"/>
    </row>
    <row r="1625" spans="1:6" ht="15" x14ac:dyDescent="0.25">
      <c r="A1625" s="299" t="s">
        <v>238</v>
      </c>
      <c r="B1625" s="314"/>
      <c r="C1625" s="314"/>
      <c r="D1625" s="318"/>
      <c r="E1625" s="318"/>
      <c r="F1625" s="355"/>
    </row>
    <row r="1626" spans="1:6" ht="15" x14ac:dyDescent="0.25">
      <c r="A1626" s="297" t="s">
        <v>239</v>
      </c>
      <c r="B1626" s="313">
        <v>215</v>
      </c>
      <c r="C1626" s="313" t="s">
        <v>640</v>
      </c>
      <c r="D1626" s="316">
        <v>16006453</v>
      </c>
      <c r="E1626" s="316">
        <v>524342.4366263441</v>
      </c>
      <c r="F1626" s="353">
        <v>231269.88548387098</v>
      </c>
    </row>
    <row r="1627" spans="1:6" ht="15" x14ac:dyDescent="0.25">
      <c r="A1627" s="298" t="s">
        <v>240</v>
      </c>
      <c r="B1627" s="315"/>
      <c r="C1627" s="315"/>
      <c r="D1627" s="317"/>
      <c r="E1627" s="317"/>
      <c r="F1627" s="354"/>
    </row>
    <row r="1628" spans="1:6" ht="15" x14ac:dyDescent="0.25">
      <c r="A1628" s="298" t="s">
        <v>241</v>
      </c>
      <c r="B1628" s="315"/>
      <c r="C1628" s="315"/>
      <c r="D1628" s="317"/>
      <c r="E1628" s="317"/>
      <c r="F1628" s="354"/>
    </row>
    <row r="1629" spans="1:6" ht="15" x14ac:dyDescent="0.25">
      <c r="A1629" s="298" t="s">
        <v>242</v>
      </c>
      <c r="B1629" s="315"/>
      <c r="C1629" s="315"/>
      <c r="D1629" s="317"/>
      <c r="E1629" s="317"/>
      <c r="F1629" s="354"/>
    </row>
    <row r="1630" spans="1:6" ht="15" x14ac:dyDescent="0.25">
      <c r="A1630" s="298" t="s">
        <v>243</v>
      </c>
      <c r="B1630" s="315"/>
      <c r="C1630" s="315"/>
      <c r="D1630" s="317"/>
      <c r="E1630" s="317"/>
      <c r="F1630" s="354"/>
    </row>
    <row r="1631" spans="1:6" ht="15" x14ac:dyDescent="0.25">
      <c r="A1631" s="298" t="s">
        <v>244</v>
      </c>
      <c r="B1631" s="315"/>
      <c r="C1631" s="315"/>
      <c r="D1631" s="317"/>
      <c r="E1631" s="317"/>
      <c r="F1631" s="354"/>
    </row>
    <row r="1632" spans="1:6" ht="15" x14ac:dyDescent="0.25">
      <c r="A1632" s="298" t="s">
        <v>245</v>
      </c>
      <c r="B1632" s="315"/>
      <c r="C1632" s="315"/>
      <c r="D1632" s="317"/>
      <c r="E1632" s="317"/>
      <c r="F1632" s="354"/>
    </row>
    <row r="1633" spans="1:6" ht="15" x14ac:dyDescent="0.25">
      <c r="A1633" s="299" t="s">
        <v>246</v>
      </c>
      <c r="B1633" s="314"/>
      <c r="C1633" s="314"/>
      <c r="D1633" s="318"/>
      <c r="E1633" s="318"/>
      <c r="F1633" s="355"/>
    </row>
    <row r="1634" spans="1:6" ht="15" x14ac:dyDescent="0.25">
      <c r="A1634" s="300" t="s">
        <v>247</v>
      </c>
      <c r="B1634" s="199">
        <v>215</v>
      </c>
      <c r="C1634" s="199" t="s">
        <v>640</v>
      </c>
      <c r="D1634" s="305">
        <v>6203942</v>
      </c>
      <c r="E1634" s="305">
        <v>59085.161904761902</v>
      </c>
      <c r="F1634" s="308">
        <v>18314.400000000001</v>
      </c>
    </row>
    <row r="1635" spans="1:6" ht="15" x14ac:dyDescent="0.25">
      <c r="A1635" s="297" t="s">
        <v>248</v>
      </c>
      <c r="B1635" s="313">
        <v>215</v>
      </c>
      <c r="C1635" s="313" t="s">
        <v>640</v>
      </c>
      <c r="D1635" s="316">
        <v>5305634</v>
      </c>
      <c r="E1635" s="316">
        <v>202461.2356060606</v>
      </c>
      <c r="F1635" s="353">
        <v>85682.133333333331</v>
      </c>
    </row>
    <row r="1636" spans="1:6" ht="15" x14ac:dyDescent="0.25">
      <c r="A1636" s="298" t="s">
        <v>249</v>
      </c>
      <c r="B1636" s="315"/>
      <c r="C1636" s="315"/>
      <c r="D1636" s="317"/>
      <c r="E1636" s="317"/>
      <c r="F1636" s="354"/>
    </row>
    <row r="1637" spans="1:6" ht="15" x14ac:dyDescent="0.25">
      <c r="A1637" s="299" t="s">
        <v>250</v>
      </c>
      <c r="B1637" s="314"/>
      <c r="C1637" s="314"/>
      <c r="D1637" s="318"/>
      <c r="E1637" s="318"/>
      <c r="F1637" s="355"/>
    </row>
    <row r="1638" spans="1:6" ht="15" x14ac:dyDescent="0.25">
      <c r="A1638" s="297" t="s">
        <v>251</v>
      </c>
      <c r="B1638" s="313">
        <v>215</v>
      </c>
      <c r="C1638" s="313" t="s">
        <v>640</v>
      </c>
      <c r="D1638" s="316">
        <v>6341594</v>
      </c>
      <c r="E1638" s="316">
        <v>162554.80490956071</v>
      </c>
      <c r="F1638" s="353">
        <v>59200.883720930229</v>
      </c>
    </row>
    <row r="1639" spans="1:6" ht="15" x14ac:dyDescent="0.25">
      <c r="A1639" s="299" t="s">
        <v>252</v>
      </c>
      <c r="B1639" s="314"/>
      <c r="C1639" s="314"/>
      <c r="D1639" s="318"/>
      <c r="E1639" s="318"/>
      <c r="F1639" s="355"/>
    </row>
    <row r="1640" spans="1:6" ht="15" x14ac:dyDescent="0.25">
      <c r="A1640" s="300" t="s">
        <v>253</v>
      </c>
      <c r="B1640" s="199">
        <v>215</v>
      </c>
      <c r="C1640" s="199" t="s">
        <v>640</v>
      </c>
      <c r="D1640" s="305">
        <v>3834441</v>
      </c>
      <c r="E1640" s="305">
        <v>95861.024999999994</v>
      </c>
      <c r="F1640" s="308">
        <v>29366.7</v>
      </c>
    </row>
    <row r="1641" spans="1:6" ht="15" x14ac:dyDescent="0.25">
      <c r="A1641" s="300" t="s">
        <v>254</v>
      </c>
      <c r="B1641" s="199">
        <v>215</v>
      </c>
      <c r="C1641" s="199" t="s">
        <v>640</v>
      </c>
      <c r="D1641" s="305">
        <v>3051806</v>
      </c>
      <c r="E1641" s="305">
        <v>76295.149999999994</v>
      </c>
      <c r="F1641" s="308">
        <v>29790</v>
      </c>
    </row>
    <row r="1642" spans="1:6" ht="15" x14ac:dyDescent="0.25">
      <c r="A1642" s="297" t="s">
        <v>255</v>
      </c>
      <c r="B1642" s="199">
        <v>215</v>
      </c>
      <c r="C1642" s="199" t="s">
        <v>640</v>
      </c>
      <c r="D1642" s="305">
        <v>6767000</v>
      </c>
      <c r="E1642" s="305">
        <v>77781.6091954023</v>
      </c>
      <c r="F1642" s="308">
        <v>27333.379310344826</v>
      </c>
    </row>
    <row r="1643" spans="1:6" ht="15" x14ac:dyDescent="0.25">
      <c r="A1643" s="300" t="s">
        <v>256</v>
      </c>
      <c r="B1643" s="199">
        <v>215</v>
      </c>
      <c r="C1643" s="199" t="s">
        <v>640</v>
      </c>
      <c r="D1643" s="305">
        <v>11811304</v>
      </c>
      <c r="E1643" s="305">
        <v>95252.451612903227</v>
      </c>
      <c r="F1643" s="308">
        <v>27839.129032258064</v>
      </c>
    </row>
    <row r="1644" spans="1:6" ht="15" x14ac:dyDescent="0.25">
      <c r="A1644" s="297" t="s">
        <v>257</v>
      </c>
      <c r="B1644" s="313">
        <v>215</v>
      </c>
      <c r="C1644" s="313" t="s">
        <v>640</v>
      </c>
      <c r="D1644" s="316">
        <v>8657635</v>
      </c>
      <c r="E1644" s="316">
        <v>214562.92353479855</v>
      </c>
      <c r="F1644" s="353">
        <v>85828.448351648345</v>
      </c>
    </row>
    <row r="1645" spans="1:6" ht="15" x14ac:dyDescent="0.25">
      <c r="A1645" s="298" t="s">
        <v>258</v>
      </c>
      <c r="B1645" s="315"/>
      <c r="C1645" s="315"/>
      <c r="D1645" s="317"/>
      <c r="E1645" s="317"/>
      <c r="F1645" s="354"/>
    </row>
    <row r="1646" spans="1:6" ht="15" x14ac:dyDescent="0.25">
      <c r="A1646" s="299" t="s">
        <v>259</v>
      </c>
      <c r="B1646" s="314"/>
      <c r="C1646" s="314"/>
      <c r="D1646" s="318"/>
      <c r="E1646" s="318"/>
      <c r="F1646" s="355"/>
    </row>
    <row r="1647" spans="1:6" ht="15" x14ac:dyDescent="0.25">
      <c r="A1647" s="300" t="s">
        <v>260</v>
      </c>
      <c r="B1647" s="199">
        <v>215</v>
      </c>
      <c r="C1647" s="199" t="s">
        <v>640</v>
      </c>
      <c r="D1647" s="305">
        <v>10254956</v>
      </c>
      <c r="E1647" s="305">
        <v>54259.026455026455</v>
      </c>
      <c r="F1647" s="308">
        <v>29033.079365079364</v>
      </c>
    </row>
    <row r="1648" spans="1:6" ht="15" x14ac:dyDescent="0.25">
      <c r="A1648" s="300" t="s">
        <v>261</v>
      </c>
      <c r="B1648" s="199">
        <v>215</v>
      </c>
      <c r="C1648" s="199" t="s">
        <v>640</v>
      </c>
      <c r="D1648" s="305">
        <v>7650928</v>
      </c>
      <c r="E1648" s="305">
        <v>57961.57575757576</v>
      </c>
      <c r="F1648" s="308">
        <v>30024.363636363636</v>
      </c>
    </row>
    <row r="1649" spans="1:6" ht="15" x14ac:dyDescent="0.25">
      <c r="A1649" s="297" t="s">
        <v>262</v>
      </c>
      <c r="B1649" s="313">
        <v>215</v>
      </c>
      <c r="C1649" s="313" t="s">
        <v>640</v>
      </c>
      <c r="D1649" s="316">
        <v>46525797</v>
      </c>
      <c r="E1649" s="316">
        <v>1181931.9255156002</v>
      </c>
      <c r="F1649" s="353">
        <v>429973.53009871324</v>
      </c>
    </row>
    <row r="1650" spans="1:6" ht="15" x14ac:dyDescent="0.25">
      <c r="A1650" s="298" t="s">
        <v>263</v>
      </c>
      <c r="B1650" s="315"/>
      <c r="C1650" s="315"/>
      <c r="D1650" s="317"/>
      <c r="E1650" s="317"/>
      <c r="F1650" s="354"/>
    </row>
    <row r="1651" spans="1:6" ht="15" x14ac:dyDescent="0.25">
      <c r="A1651" s="298" t="s">
        <v>264</v>
      </c>
      <c r="B1651" s="315"/>
      <c r="C1651" s="315"/>
      <c r="D1651" s="317"/>
      <c r="E1651" s="317"/>
      <c r="F1651" s="354"/>
    </row>
    <row r="1652" spans="1:6" ht="15" x14ac:dyDescent="0.25">
      <c r="A1652" s="298" t="s">
        <v>265</v>
      </c>
      <c r="B1652" s="315"/>
      <c r="C1652" s="315"/>
      <c r="D1652" s="317"/>
      <c r="E1652" s="317"/>
      <c r="F1652" s="354"/>
    </row>
    <row r="1653" spans="1:6" ht="15" x14ac:dyDescent="0.25">
      <c r="A1653" s="298" t="s">
        <v>266</v>
      </c>
      <c r="B1653" s="315"/>
      <c r="C1653" s="315"/>
      <c r="D1653" s="317"/>
      <c r="E1653" s="317"/>
      <c r="F1653" s="354"/>
    </row>
    <row r="1654" spans="1:6" ht="15" x14ac:dyDescent="0.25">
      <c r="A1654" s="298" t="s">
        <v>267</v>
      </c>
      <c r="B1654" s="315"/>
      <c r="C1654" s="315"/>
      <c r="D1654" s="317"/>
      <c r="E1654" s="317"/>
      <c r="F1654" s="354"/>
    </row>
    <row r="1655" spans="1:6" ht="15" x14ac:dyDescent="0.25">
      <c r="A1655" s="298" t="s">
        <v>268</v>
      </c>
      <c r="B1655" s="315"/>
      <c r="C1655" s="315"/>
      <c r="D1655" s="317"/>
      <c r="E1655" s="317"/>
      <c r="F1655" s="354"/>
    </row>
    <row r="1656" spans="1:6" ht="15" x14ac:dyDescent="0.25">
      <c r="A1656" s="298" t="s">
        <v>269</v>
      </c>
      <c r="B1656" s="315"/>
      <c r="C1656" s="315"/>
      <c r="D1656" s="317"/>
      <c r="E1656" s="317"/>
      <c r="F1656" s="354"/>
    </row>
    <row r="1657" spans="1:6" ht="15" x14ac:dyDescent="0.25">
      <c r="A1657" s="298" t="s">
        <v>270</v>
      </c>
      <c r="B1657" s="315"/>
      <c r="C1657" s="315"/>
      <c r="D1657" s="317"/>
      <c r="E1657" s="317"/>
      <c r="F1657" s="354"/>
    </row>
    <row r="1658" spans="1:6" ht="15" x14ac:dyDescent="0.25">
      <c r="A1658" s="298" t="s">
        <v>271</v>
      </c>
      <c r="B1658" s="315"/>
      <c r="C1658" s="315"/>
      <c r="D1658" s="317"/>
      <c r="E1658" s="317"/>
      <c r="F1658" s="354"/>
    </row>
    <row r="1659" spans="1:6" ht="15" x14ac:dyDescent="0.25">
      <c r="A1659" s="298" t="s">
        <v>272</v>
      </c>
      <c r="B1659" s="315"/>
      <c r="C1659" s="315"/>
      <c r="D1659" s="317"/>
      <c r="E1659" s="317"/>
      <c r="F1659" s="354"/>
    </row>
    <row r="1660" spans="1:6" ht="15" x14ac:dyDescent="0.25">
      <c r="A1660" s="298" t="s">
        <v>273</v>
      </c>
      <c r="B1660" s="315"/>
      <c r="C1660" s="315"/>
      <c r="D1660" s="317"/>
      <c r="E1660" s="317"/>
      <c r="F1660" s="354"/>
    </row>
    <row r="1661" spans="1:6" ht="15" x14ac:dyDescent="0.25">
      <c r="A1661" s="298" t="s">
        <v>274</v>
      </c>
      <c r="B1661" s="315"/>
      <c r="C1661" s="315"/>
      <c r="D1661" s="317"/>
      <c r="E1661" s="317"/>
      <c r="F1661" s="354"/>
    </row>
    <row r="1662" spans="1:6" ht="15" x14ac:dyDescent="0.25">
      <c r="A1662" s="298" t="s">
        <v>275</v>
      </c>
      <c r="B1662" s="315"/>
      <c r="C1662" s="315"/>
      <c r="D1662" s="317"/>
      <c r="E1662" s="317"/>
      <c r="F1662" s="354"/>
    </row>
    <row r="1663" spans="1:6" ht="15" x14ac:dyDescent="0.25">
      <c r="A1663" s="298" t="s">
        <v>276</v>
      </c>
      <c r="B1663" s="315"/>
      <c r="C1663" s="315"/>
      <c r="D1663" s="317"/>
      <c r="E1663" s="317"/>
      <c r="F1663" s="354"/>
    </row>
    <row r="1664" spans="1:6" ht="15" x14ac:dyDescent="0.25">
      <c r="A1664" s="299" t="s">
        <v>277</v>
      </c>
      <c r="B1664" s="314"/>
      <c r="C1664" s="314"/>
      <c r="D1664" s="318"/>
      <c r="E1664" s="318"/>
      <c r="F1664" s="355"/>
    </row>
    <row r="1665" spans="1:6" ht="15" x14ac:dyDescent="0.25">
      <c r="A1665" s="297" t="s">
        <v>278</v>
      </c>
      <c r="B1665" s="313">
        <v>215</v>
      </c>
      <c r="C1665" s="313" t="s">
        <v>640</v>
      </c>
      <c r="D1665" s="316">
        <v>6891130</v>
      </c>
      <c r="E1665" s="316">
        <v>561524.76282051275</v>
      </c>
      <c r="F1665" s="353">
        <v>212949.07692307694</v>
      </c>
    </row>
    <row r="1666" spans="1:6" ht="15" x14ac:dyDescent="0.25">
      <c r="A1666" s="298" t="s">
        <v>279</v>
      </c>
      <c r="B1666" s="315"/>
      <c r="C1666" s="315"/>
      <c r="D1666" s="317"/>
      <c r="E1666" s="317"/>
      <c r="F1666" s="354"/>
    </row>
    <row r="1667" spans="1:6" ht="15" x14ac:dyDescent="0.25">
      <c r="A1667" s="298" t="s">
        <v>280</v>
      </c>
      <c r="B1667" s="315"/>
      <c r="C1667" s="315"/>
      <c r="D1667" s="317"/>
      <c r="E1667" s="317"/>
      <c r="F1667" s="354"/>
    </row>
    <row r="1668" spans="1:6" ht="15" x14ac:dyDescent="0.25">
      <c r="A1668" s="298" t="s">
        <v>281</v>
      </c>
      <c r="B1668" s="315"/>
      <c r="C1668" s="315"/>
      <c r="D1668" s="317"/>
      <c r="E1668" s="317"/>
      <c r="F1668" s="354"/>
    </row>
    <row r="1669" spans="1:6" ht="15" x14ac:dyDescent="0.25">
      <c r="A1669" s="298" t="s">
        <v>282</v>
      </c>
      <c r="B1669" s="315"/>
      <c r="C1669" s="315"/>
      <c r="D1669" s="317"/>
      <c r="E1669" s="317"/>
      <c r="F1669" s="354"/>
    </row>
    <row r="1670" spans="1:6" ht="15" x14ac:dyDescent="0.25">
      <c r="A1670" s="298" t="s">
        <v>283</v>
      </c>
      <c r="B1670" s="315"/>
      <c r="C1670" s="315"/>
      <c r="D1670" s="317"/>
      <c r="E1670" s="317"/>
      <c r="F1670" s="354"/>
    </row>
    <row r="1671" spans="1:6" ht="15" x14ac:dyDescent="0.25">
      <c r="A1671" s="298" t="s">
        <v>284</v>
      </c>
      <c r="B1671" s="315"/>
      <c r="C1671" s="315"/>
      <c r="D1671" s="317"/>
      <c r="E1671" s="317"/>
      <c r="F1671" s="354"/>
    </row>
    <row r="1672" spans="1:6" ht="15" x14ac:dyDescent="0.25">
      <c r="A1672" s="299" t="s">
        <v>285</v>
      </c>
      <c r="B1672" s="314"/>
      <c r="C1672" s="314"/>
      <c r="D1672" s="318"/>
      <c r="E1672" s="318"/>
      <c r="F1672" s="355"/>
    </row>
    <row r="1673" spans="1:6" ht="15" x14ac:dyDescent="0.25">
      <c r="A1673" s="297" t="s">
        <v>286</v>
      </c>
      <c r="B1673" s="313">
        <v>215</v>
      </c>
      <c r="C1673" s="313" t="s">
        <v>640</v>
      </c>
      <c r="D1673" s="316">
        <v>10574577</v>
      </c>
      <c r="E1673" s="316">
        <v>433308.14833333332</v>
      </c>
      <c r="F1673" s="353">
        <v>155649.76</v>
      </c>
    </row>
    <row r="1674" spans="1:6" ht="15" x14ac:dyDescent="0.25">
      <c r="A1674" s="298" t="s">
        <v>287</v>
      </c>
      <c r="B1674" s="315"/>
      <c r="C1674" s="315"/>
      <c r="D1674" s="317"/>
      <c r="E1674" s="317"/>
      <c r="F1674" s="354"/>
    </row>
    <row r="1675" spans="1:6" ht="15" x14ac:dyDescent="0.25">
      <c r="A1675" s="298" t="s">
        <v>288</v>
      </c>
      <c r="B1675" s="315"/>
      <c r="C1675" s="315"/>
      <c r="D1675" s="317"/>
      <c r="E1675" s="317"/>
      <c r="F1675" s="354"/>
    </row>
    <row r="1676" spans="1:6" ht="15" x14ac:dyDescent="0.25">
      <c r="A1676" s="298" t="s">
        <v>289</v>
      </c>
      <c r="B1676" s="315"/>
      <c r="C1676" s="315"/>
      <c r="D1676" s="317"/>
      <c r="E1676" s="317"/>
      <c r="F1676" s="354"/>
    </row>
    <row r="1677" spans="1:6" ht="15" x14ac:dyDescent="0.25">
      <c r="A1677" s="298" t="s">
        <v>290</v>
      </c>
      <c r="B1677" s="315"/>
      <c r="C1677" s="315"/>
      <c r="D1677" s="317"/>
      <c r="E1677" s="317"/>
      <c r="F1677" s="354"/>
    </row>
    <row r="1678" spans="1:6" ht="15" x14ac:dyDescent="0.25">
      <c r="A1678" s="299" t="s">
        <v>291</v>
      </c>
      <c r="B1678" s="314"/>
      <c r="C1678" s="314"/>
      <c r="D1678" s="318"/>
      <c r="E1678" s="318"/>
      <c r="F1678" s="355"/>
    </row>
    <row r="1679" spans="1:6" ht="15" x14ac:dyDescent="0.25">
      <c r="A1679" s="297" t="s">
        <v>292</v>
      </c>
      <c r="B1679" s="313">
        <v>215</v>
      </c>
      <c r="C1679" s="313" t="s">
        <v>640</v>
      </c>
      <c r="D1679" s="316">
        <v>9370064</v>
      </c>
      <c r="E1679" s="316">
        <v>763115.61322011321</v>
      </c>
      <c r="F1679" s="353">
        <v>280106.92207792203</v>
      </c>
    </row>
    <row r="1680" spans="1:6" ht="15" x14ac:dyDescent="0.25">
      <c r="A1680" s="298" t="s">
        <v>293</v>
      </c>
      <c r="B1680" s="315"/>
      <c r="C1680" s="315"/>
      <c r="D1680" s="317"/>
      <c r="E1680" s="317"/>
      <c r="F1680" s="354"/>
    </row>
    <row r="1681" spans="1:6" ht="15" x14ac:dyDescent="0.25">
      <c r="A1681" s="298" t="s">
        <v>294</v>
      </c>
      <c r="B1681" s="315"/>
      <c r="C1681" s="315"/>
      <c r="D1681" s="317"/>
      <c r="E1681" s="317"/>
      <c r="F1681" s="354"/>
    </row>
    <row r="1682" spans="1:6" ht="15" x14ac:dyDescent="0.25">
      <c r="A1682" s="298" t="s">
        <v>295</v>
      </c>
      <c r="B1682" s="315"/>
      <c r="C1682" s="315"/>
      <c r="D1682" s="317"/>
      <c r="E1682" s="317"/>
      <c r="F1682" s="354"/>
    </row>
    <row r="1683" spans="1:6" ht="15" x14ac:dyDescent="0.25">
      <c r="A1683" s="298" t="s">
        <v>296</v>
      </c>
      <c r="B1683" s="315"/>
      <c r="C1683" s="315"/>
      <c r="D1683" s="317"/>
      <c r="E1683" s="317"/>
      <c r="F1683" s="354"/>
    </row>
    <row r="1684" spans="1:6" ht="15" x14ac:dyDescent="0.25">
      <c r="A1684" s="298" t="s">
        <v>297</v>
      </c>
      <c r="B1684" s="315"/>
      <c r="C1684" s="315"/>
      <c r="D1684" s="317"/>
      <c r="E1684" s="317"/>
      <c r="F1684" s="354"/>
    </row>
    <row r="1685" spans="1:6" ht="15" x14ac:dyDescent="0.25">
      <c r="A1685" s="298" t="s">
        <v>298</v>
      </c>
      <c r="B1685" s="315"/>
      <c r="C1685" s="315"/>
      <c r="D1685" s="317"/>
      <c r="E1685" s="317"/>
      <c r="F1685" s="354"/>
    </row>
    <row r="1686" spans="1:6" ht="15" x14ac:dyDescent="0.25">
      <c r="A1686" s="298" t="s">
        <v>299</v>
      </c>
      <c r="B1686" s="315"/>
      <c r="C1686" s="315"/>
      <c r="D1686" s="317"/>
      <c r="E1686" s="317"/>
      <c r="F1686" s="354"/>
    </row>
    <row r="1687" spans="1:6" ht="15" x14ac:dyDescent="0.25">
      <c r="A1687" s="298" t="s">
        <v>300</v>
      </c>
      <c r="B1687" s="315"/>
      <c r="C1687" s="315"/>
      <c r="D1687" s="317"/>
      <c r="E1687" s="317"/>
      <c r="F1687" s="354"/>
    </row>
    <row r="1688" spans="1:6" ht="15" x14ac:dyDescent="0.25">
      <c r="A1688" s="299" t="s">
        <v>301</v>
      </c>
      <c r="B1688" s="314"/>
      <c r="C1688" s="314"/>
      <c r="D1688" s="318"/>
      <c r="E1688" s="318"/>
      <c r="F1688" s="355"/>
    </row>
    <row r="1689" spans="1:6" ht="15" x14ac:dyDescent="0.25">
      <c r="A1689" s="297" t="s">
        <v>302</v>
      </c>
      <c r="B1689" s="313">
        <v>215</v>
      </c>
      <c r="C1689" s="313" t="s">
        <v>640</v>
      </c>
      <c r="D1689" s="316">
        <v>6825264</v>
      </c>
      <c r="E1689" s="316">
        <v>277026.70999999996</v>
      </c>
      <c r="F1689" s="353">
        <v>79470.179999999993</v>
      </c>
    </row>
    <row r="1690" spans="1:6" ht="15" x14ac:dyDescent="0.25">
      <c r="A1690" s="298" t="s">
        <v>303</v>
      </c>
      <c r="B1690" s="315"/>
      <c r="C1690" s="315"/>
      <c r="D1690" s="317"/>
      <c r="E1690" s="317"/>
      <c r="F1690" s="354"/>
    </row>
    <row r="1691" spans="1:6" ht="15" x14ac:dyDescent="0.25">
      <c r="A1691" s="299" t="s">
        <v>304</v>
      </c>
      <c r="B1691" s="314"/>
      <c r="C1691" s="314"/>
      <c r="D1691" s="318"/>
      <c r="E1691" s="318"/>
      <c r="F1691" s="355"/>
    </row>
    <row r="1692" spans="1:6" ht="15" x14ac:dyDescent="0.25">
      <c r="A1692" s="297" t="s">
        <v>305</v>
      </c>
      <c r="B1692" s="313">
        <v>215</v>
      </c>
      <c r="C1692" s="313" t="s">
        <v>640</v>
      </c>
      <c r="D1692" s="316">
        <v>44395321</v>
      </c>
      <c r="E1692" s="316">
        <v>1041396.6681511942</v>
      </c>
      <c r="F1692" s="353">
        <v>471161.09876419627</v>
      </c>
    </row>
    <row r="1693" spans="1:6" ht="15" x14ac:dyDescent="0.25">
      <c r="A1693" s="298" t="s">
        <v>306</v>
      </c>
      <c r="B1693" s="315"/>
      <c r="C1693" s="315"/>
      <c r="D1693" s="317"/>
      <c r="E1693" s="317"/>
      <c r="F1693" s="354"/>
    </row>
    <row r="1694" spans="1:6" ht="15" x14ac:dyDescent="0.25">
      <c r="A1694" s="298" t="s">
        <v>307</v>
      </c>
      <c r="B1694" s="315"/>
      <c r="C1694" s="315"/>
      <c r="D1694" s="317"/>
      <c r="E1694" s="317"/>
      <c r="F1694" s="354"/>
    </row>
    <row r="1695" spans="1:6" ht="15" x14ac:dyDescent="0.25">
      <c r="A1695" s="298" t="s">
        <v>308</v>
      </c>
      <c r="B1695" s="315"/>
      <c r="C1695" s="315"/>
      <c r="D1695" s="317"/>
      <c r="E1695" s="317"/>
      <c r="F1695" s="354"/>
    </row>
    <row r="1696" spans="1:6" ht="15" x14ac:dyDescent="0.25">
      <c r="A1696" s="298" t="s">
        <v>309</v>
      </c>
      <c r="B1696" s="315"/>
      <c r="C1696" s="315"/>
      <c r="D1696" s="317"/>
      <c r="E1696" s="317"/>
      <c r="F1696" s="354"/>
    </row>
    <row r="1697" spans="1:6" ht="15" x14ac:dyDescent="0.25">
      <c r="A1697" s="298" t="s">
        <v>310</v>
      </c>
      <c r="B1697" s="315"/>
      <c r="C1697" s="315"/>
      <c r="D1697" s="317"/>
      <c r="E1697" s="317"/>
      <c r="F1697" s="354"/>
    </row>
    <row r="1698" spans="1:6" ht="15" x14ac:dyDescent="0.25">
      <c r="A1698" s="298" t="s">
        <v>311</v>
      </c>
      <c r="B1698" s="315"/>
      <c r="C1698" s="315"/>
      <c r="D1698" s="317"/>
      <c r="E1698" s="317"/>
      <c r="F1698" s="354"/>
    </row>
    <row r="1699" spans="1:6" ht="15" x14ac:dyDescent="0.25">
      <c r="A1699" s="298" t="s">
        <v>312</v>
      </c>
      <c r="B1699" s="315"/>
      <c r="C1699" s="315"/>
      <c r="D1699" s="317"/>
      <c r="E1699" s="317"/>
      <c r="F1699" s="354"/>
    </row>
    <row r="1700" spans="1:6" ht="15" x14ac:dyDescent="0.25">
      <c r="A1700" s="298" t="s">
        <v>313</v>
      </c>
      <c r="B1700" s="315"/>
      <c r="C1700" s="315"/>
      <c r="D1700" s="317"/>
      <c r="E1700" s="317"/>
      <c r="F1700" s="354"/>
    </row>
    <row r="1701" spans="1:6" ht="15" x14ac:dyDescent="0.25">
      <c r="A1701" s="298" t="s">
        <v>314</v>
      </c>
      <c r="B1701" s="315"/>
      <c r="C1701" s="315"/>
      <c r="D1701" s="317"/>
      <c r="E1701" s="317"/>
      <c r="F1701" s="354"/>
    </row>
    <row r="1702" spans="1:6" ht="15" x14ac:dyDescent="0.25">
      <c r="A1702" s="298" t="s">
        <v>315</v>
      </c>
      <c r="B1702" s="315"/>
      <c r="C1702" s="315"/>
      <c r="D1702" s="317"/>
      <c r="E1702" s="317"/>
      <c r="F1702" s="354"/>
    </row>
    <row r="1703" spans="1:6" ht="15" x14ac:dyDescent="0.25">
      <c r="A1703" s="298" t="s">
        <v>316</v>
      </c>
      <c r="B1703" s="315"/>
      <c r="C1703" s="315"/>
      <c r="D1703" s="317"/>
      <c r="E1703" s="317"/>
      <c r="F1703" s="354"/>
    </row>
    <row r="1704" spans="1:6" ht="15" x14ac:dyDescent="0.25">
      <c r="A1704" s="298" t="s">
        <v>317</v>
      </c>
      <c r="B1704" s="315"/>
      <c r="C1704" s="315"/>
      <c r="D1704" s="317"/>
      <c r="E1704" s="317"/>
      <c r="F1704" s="354"/>
    </row>
    <row r="1705" spans="1:6" ht="15" x14ac:dyDescent="0.25">
      <c r="A1705" s="298" t="s">
        <v>318</v>
      </c>
      <c r="B1705" s="315"/>
      <c r="C1705" s="315"/>
      <c r="D1705" s="317"/>
      <c r="E1705" s="317"/>
      <c r="F1705" s="354"/>
    </row>
    <row r="1706" spans="1:6" ht="15" x14ac:dyDescent="0.25">
      <c r="A1706" s="298" t="s">
        <v>319</v>
      </c>
      <c r="B1706" s="315"/>
      <c r="C1706" s="315"/>
      <c r="D1706" s="317"/>
      <c r="E1706" s="317"/>
      <c r="F1706" s="354"/>
    </row>
    <row r="1707" spans="1:6" ht="15" x14ac:dyDescent="0.25">
      <c r="A1707" s="298" t="s">
        <v>320</v>
      </c>
      <c r="B1707" s="315"/>
      <c r="C1707" s="315"/>
      <c r="D1707" s="317"/>
      <c r="E1707" s="317"/>
      <c r="F1707" s="354"/>
    </row>
    <row r="1708" spans="1:6" ht="15" x14ac:dyDescent="0.25">
      <c r="A1708" s="299" t="s">
        <v>321</v>
      </c>
      <c r="B1708" s="314"/>
      <c r="C1708" s="314"/>
      <c r="D1708" s="318"/>
      <c r="E1708" s="318"/>
      <c r="F1708" s="355"/>
    </row>
    <row r="1709" spans="1:6" ht="15" x14ac:dyDescent="0.25">
      <c r="A1709" s="297" t="s">
        <v>322</v>
      </c>
      <c r="B1709" s="313">
        <v>215</v>
      </c>
      <c r="C1709" s="313" t="s">
        <v>640</v>
      </c>
      <c r="D1709" s="316">
        <v>38437059</v>
      </c>
      <c r="E1709" s="316">
        <v>1369464.9715313369</v>
      </c>
      <c r="F1709" s="353">
        <v>920435.54427096352</v>
      </c>
    </row>
    <row r="1710" spans="1:6" ht="15" x14ac:dyDescent="0.25">
      <c r="A1710" s="298" t="s">
        <v>323</v>
      </c>
      <c r="B1710" s="315"/>
      <c r="C1710" s="315"/>
      <c r="D1710" s="317"/>
      <c r="E1710" s="317"/>
      <c r="F1710" s="354"/>
    </row>
    <row r="1711" spans="1:6" ht="15" x14ac:dyDescent="0.25">
      <c r="A1711" s="298" t="s">
        <v>324</v>
      </c>
      <c r="B1711" s="315"/>
      <c r="C1711" s="315"/>
      <c r="D1711" s="317"/>
      <c r="E1711" s="317"/>
      <c r="F1711" s="354"/>
    </row>
    <row r="1712" spans="1:6" ht="15" x14ac:dyDescent="0.25">
      <c r="A1712" s="298" t="s">
        <v>325</v>
      </c>
      <c r="B1712" s="315"/>
      <c r="C1712" s="315"/>
      <c r="D1712" s="317"/>
      <c r="E1712" s="317"/>
      <c r="F1712" s="354"/>
    </row>
    <row r="1713" spans="1:6" ht="15" x14ac:dyDescent="0.25">
      <c r="A1713" s="298" t="s">
        <v>326</v>
      </c>
      <c r="B1713" s="315"/>
      <c r="C1713" s="315"/>
      <c r="D1713" s="317"/>
      <c r="E1713" s="317"/>
      <c r="F1713" s="354"/>
    </row>
    <row r="1714" spans="1:6" ht="15" x14ac:dyDescent="0.25">
      <c r="A1714" s="298" t="s">
        <v>327</v>
      </c>
      <c r="B1714" s="315"/>
      <c r="C1714" s="315"/>
      <c r="D1714" s="317"/>
      <c r="E1714" s="317"/>
      <c r="F1714" s="354"/>
    </row>
    <row r="1715" spans="1:6" ht="15" x14ac:dyDescent="0.25">
      <c r="A1715" s="298" t="s">
        <v>328</v>
      </c>
      <c r="B1715" s="315"/>
      <c r="C1715" s="315"/>
      <c r="D1715" s="317"/>
      <c r="E1715" s="317"/>
      <c r="F1715" s="354"/>
    </row>
    <row r="1716" spans="1:6" ht="15" x14ac:dyDescent="0.25">
      <c r="A1716" s="298" t="s">
        <v>329</v>
      </c>
      <c r="B1716" s="315"/>
      <c r="C1716" s="315"/>
      <c r="D1716" s="317"/>
      <c r="E1716" s="317"/>
      <c r="F1716" s="354"/>
    </row>
    <row r="1717" spans="1:6" ht="15" x14ac:dyDescent="0.25">
      <c r="A1717" s="298" t="s">
        <v>330</v>
      </c>
      <c r="B1717" s="315"/>
      <c r="C1717" s="315"/>
      <c r="D1717" s="317"/>
      <c r="E1717" s="317"/>
      <c r="F1717" s="354"/>
    </row>
    <row r="1718" spans="1:6" ht="15" x14ac:dyDescent="0.25">
      <c r="A1718" s="298" t="s">
        <v>331</v>
      </c>
      <c r="B1718" s="315"/>
      <c r="C1718" s="315"/>
      <c r="D1718" s="317"/>
      <c r="E1718" s="317"/>
      <c r="F1718" s="354"/>
    </row>
    <row r="1719" spans="1:6" ht="15" x14ac:dyDescent="0.25">
      <c r="A1719" s="298" t="s">
        <v>332</v>
      </c>
      <c r="B1719" s="315"/>
      <c r="C1719" s="315"/>
      <c r="D1719" s="317"/>
      <c r="E1719" s="317"/>
      <c r="F1719" s="354"/>
    </row>
    <row r="1720" spans="1:6" ht="15" x14ac:dyDescent="0.25">
      <c r="A1720" s="298" t="s">
        <v>333</v>
      </c>
      <c r="B1720" s="315"/>
      <c r="C1720" s="315"/>
      <c r="D1720" s="317"/>
      <c r="E1720" s="317"/>
      <c r="F1720" s="354"/>
    </row>
    <row r="1721" spans="1:6" ht="15" x14ac:dyDescent="0.25">
      <c r="A1721" s="298" t="s">
        <v>334</v>
      </c>
      <c r="B1721" s="315"/>
      <c r="C1721" s="315"/>
      <c r="D1721" s="317"/>
      <c r="E1721" s="317"/>
      <c r="F1721" s="354"/>
    </row>
    <row r="1722" spans="1:6" ht="15" x14ac:dyDescent="0.25">
      <c r="A1722" s="298" t="s">
        <v>335</v>
      </c>
      <c r="B1722" s="315"/>
      <c r="C1722" s="315"/>
      <c r="D1722" s="317"/>
      <c r="E1722" s="317"/>
      <c r="F1722" s="354"/>
    </row>
    <row r="1723" spans="1:6" ht="15" x14ac:dyDescent="0.25">
      <c r="A1723" s="298" t="s">
        <v>336</v>
      </c>
      <c r="B1723" s="315"/>
      <c r="C1723" s="315"/>
      <c r="D1723" s="317"/>
      <c r="E1723" s="317"/>
      <c r="F1723" s="354"/>
    </row>
    <row r="1724" spans="1:6" ht="15" x14ac:dyDescent="0.25">
      <c r="A1724" s="298" t="s">
        <v>337</v>
      </c>
      <c r="B1724" s="315"/>
      <c r="C1724" s="315"/>
      <c r="D1724" s="317"/>
      <c r="E1724" s="317"/>
      <c r="F1724" s="354"/>
    </row>
    <row r="1725" spans="1:6" ht="15" x14ac:dyDescent="0.25">
      <c r="A1725" s="298" t="s">
        <v>338</v>
      </c>
      <c r="B1725" s="315"/>
      <c r="C1725" s="315"/>
      <c r="D1725" s="317"/>
      <c r="E1725" s="317"/>
      <c r="F1725" s="354"/>
    </row>
    <row r="1726" spans="1:6" ht="15" x14ac:dyDescent="0.25">
      <c r="A1726" s="298" t="s">
        <v>339</v>
      </c>
      <c r="B1726" s="315"/>
      <c r="C1726" s="315"/>
      <c r="D1726" s="317"/>
      <c r="E1726" s="317"/>
      <c r="F1726" s="354"/>
    </row>
    <row r="1727" spans="1:6" ht="15" x14ac:dyDescent="0.25">
      <c r="A1727" s="298" t="s">
        <v>340</v>
      </c>
      <c r="B1727" s="315"/>
      <c r="C1727" s="315"/>
      <c r="D1727" s="317"/>
      <c r="E1727" s="317"/>
      <c r="F1727" s="354"/>
    </row>
    <row r="1728" spans="1:6" ht="15" x14ac:dyDescent="0.25">
      <c r="A1728" s="298" t="s">
        <v>341</v>
      </c>
      <c r="B1728" s="315"/>
      <c r="C1728" s="315"/>
      <c r="D1728" s="317"/>
      <c r="E1728" s="317"/>
      <c r="F1728" s="354"/>
    </row>
    <row r="1729" spans="1:6" ht="15" x14ac:dyDescent="0.25">
      <c r="A1729" s="298" t="s">
        <v>342</v>
      </c>
      <c r="B1729" s="315"/>
      <c r="C1729" s="315"/>
      <c r="D1729" s="317"/>
      <c r="E1729" s="317"/>
      <c r="F1729" s="354"/>
    </row>
    <row r="1730" spans="1:6" ht="15" x14ac:dyDescent="0.25">
      <c r="A1730" s="298" t="s">
        <v>343</v>
      </c>
      <c r="B1730" s="315"/>
      <c r="C1730" s="315"/>
      <c r="D1730" s="317"/>
      <c r="E1730" s="317"/>
      <c r="F1730" s="354"/>
    </row>
    <row r="1731" spans="1:6" ht="15" x14ac:dyDescent="0.25">
      <c r="A1731" s="299" t="s">
        <v>344</v>
      </c>
      <c r="B1731" s="314"/>
      <c r="C1731" s="314"/>
      <c r="D1731" s="318"/>
      <c r="E1731" s="318"/>
      <c r="F1731" s="355"/>
    </row>
    <row r="1732" spans="1:6" ht="15" x14ac:dyDescent="0.25">
      <c r="A1732" s="297" t="s">
        <v>345</v>
      </c>
      <c r="B1732" s="313">
        <v>215</v>
      </c>
      <c r="C1732" s="313" t="s">
        <v>640</v>
      </c>
      <c r="D1732" s="316">
        <v>5041402</v>
      </c>
      <c r="E1732" s="316">
        <v>91291.231016042788</v>
      </c>
      <c r="F1732" s="353">
        <v>56532.789304812832</v>
      </c>
    </row>
    <row r="1733" spans="1:6" ht="15" x14ac:dyDescent="0.25">
      <c r="A1733" s="299" t="s">
        <v>346</v>
      </c>
      <c r="B1733" s="314"/>
      <c r="C1733" s="314"/>
      <c r="D1733" s="318"/>
      <c r="E1733" s="318"/>
      <c r="F1733" s="355"/>
    </row>
    <row r="1734" spans="1:6" ht="15" x14ac:dyDescent="0.25">
      <c r="A1734" s="297" t="s">
        <v>347</v>
      </c>
      <c r="B1734" s="313">
        <v>215</v>
      </c>
      <c r="C1734" s="313" t="s">
        <v>640</v>
      </c>
      <c r="D1734" s="316">
        <v>5039530</v>
      </c>
      <c r="E1734" s="316">
        <v>94881.802673796803</v>
      </c>
      <c r="F1734" s="353">
        <v>56486.971122994655</v>
      </c>
    </row>
    <row r="1735" spans="1:6" ht="15" x14ac:dyDescent="0.25">
      <c r="A1735" s="299" t="s">
        <v>348</v>
      </c>
      <c r="B1735" s="314"/>
      <c r="C1735" s="314"/>
      <c r="D1735" s="318"/>
      <c r="E1735" s="318"/>
      <c r="F1735" s="355"/>
    </row>
    <row r="1736" spans="1:6" ht="15" x14ac:dyDescent="0.25">
      <c r="A1736" s="297" t="s">
        <v>349</v>
      </c>
      <c r="B1736" s="313">
        <v>215</v>
      </c>
      <c r="C1736" s="313" t="s">
        <v>640</v>
      </c>
      <c r="D1736" s="316">
        <v>50867143</v>
      </c>
      <c r="E1736" s="316">
        <v>1541705.0151209675</v>
      </c>
      <c r="F1736" s="353">
        <v>573125.6588709678</v>
      </c>
    </row>
    <row r="1737" spans="1:6" ht="15" x14ac:dyDescent="0.25">
      <c r="A1737" s="298" t="s">
        <v>350</v>
      </c>
      <c r="B1737" s="315"/>
      <c r="C1737" s="315"/>
      <c r="D1737" s="317"/>
      <c r="E1737" s="317"/>
      <c r="F1737" s="354"/>
    </row>
    <row r="1738" spans="1:6" ht="15" x14ac:dyDescent="0.25">
      <c r="A1738" s="298" t="s">
        <v>351</v>
      </c>
      <c r="B1738" s="315"/>
      <c r="C1738" s="315"/>
      <c r="D1738" s="317"/>
      <c r="E1738" s="317"/>
      <c r="F1738" s="354"/>
    </row>
    <row r="1739" spans="1:6" ht="15" x14ac:dyDescent="0.25">
      <c r="A1739" s="298" t="s">
        <v>352</v>
      </c>
      <c r="B1739" s="315"/>
      <c r="C1739" s="315"/>
      <c r="D1739" s="317"/>
      <c r="E1739" s="317"/>
      <c r="F1739" s="354"/>
    </row>
    <row r="1740" spans="1:6" ht="15" x14ac:dyDescent="0.25">
      <c r="A1740" s="298" t="s">
        <v>353</v>
      </c>
      <c r="B1740" s="315"/>
      <c r="C1740" s="315"/>
      <c r="D1740" s="317"/>
      <c r="E1740" s="317"/>
      <c r="F1740" s="354"/>
    </row>
    <row r="1741" spans="1:6" ht="15" x14ac:dyDescent="0.25">
      <c r="A1741" s="298" t="s">
        <v>354</v>
      </c>
      <c r="B1741" s="315"/>
      <c r="C1741" s="315"/>
      <c r="D1741" s="317"/>
      <c r="E1741" s="317"/>
      <c r="F1741" s="354"/>
    </row>
    <row r="1742" spans="1:6" ht="15" x14ac:dyDescent="0.25">
      <c r="A1742" s="298" t="s">
        <v>355</v>
      </c>
      <c r="B1742" s="315"/>
      <c r="C1742" s="315"/>
      <c r="D1742" s="317"/>
      <c r="E1742" s="317"/>
      <c r="F1742" s="354"/>
    </row>
    <row r="1743" spans="1:6" ht="15" x14ac:dyDescent="0.25">
      <c r="A1743" s="298" t="s">
        <v>356</v>
      </c>
      <c r="B1743" s="315"/>
      <c r="C1743" s="315"/>
      <c r="D1743" s="317"/>
      <c r="E1743" s="317"/>
      <c r="F1743" s="354"/>
    </row>
    <row r="1744" spans="1:6" ht="15" x14ac:dyDescent="0.25">
      <c r="A1744" s="298" t="s">
        <v>357</v>
      </c>
      <c r="B1744" s="315"/>
      <c r="C1744" s="315"/>
      <c r="D1744" s="317"/>
      <c r="E1744" s="317"/>
      <c r="F1744" s="354"/>
    </row>
    <row r="1745" spans="1:6" ht="15" x14ac:dyDescent="0.25">
      <c r="A1745" s="298" t="s">
        <v>358</v>
      </c>
      <c r="B1745" s="315"/>
      <c r="C1745" s="315"/>
      <c r="D1745" s="317"/>
      <c r="E1745" s="317"/>
      <c r="F1745" s="354"/>
    </row>
    <row r="1746" spans="1:6" ht="15" x14ac:dyDescent="0.25">
      <c r="A1746" s="298" t="s">
        <v>359</v>
      </c>
      <c r="B1746" s="315"/>
      <c r="C1746" s="315"/>
      <c r="D1746" s="317"/>
      <c r="E1746" s="317"/>
      <c r="F1746" s="354"/>
    </row>
    <row r="1747" spans="1:6" ht="15" x14ac:dyDescent="0.25">
      <c r="A1747" s="298" t="s">
        <v>360</v>
      </c>
      <c r="B1747" s="315"/>
      <c r="C1747" s="315"/>
      <c r="D1747" s="317"/>
      <c r="E1747" s="317"/>
      <c r="F1747" s="354"/>
    </row>
    <row r="1748" spans="1:6" ht="15" x14ac:dyDescent="0.25">
      <c r="A1748" s="298" t="s">
        <v>361</v>
      </c>
      <c r="B1748" s="315"/>
      <c r="C1748" s="315"/>
      <c r="D1748" s="317"/>
      <c r="E1748" s="317"/>
      <c r="F1748" s="354"/>
    </row>
    <row r="1749" spans="1:6" ht="15" x14ac:dyDescent="0.25">
      <c r="A1749" s="298" t="s">
        <v>362</v>
      </c>
      <c r="B1749" s="315"/>
      <c r="C1749" s="315"/>
      <c r="D1749" s="317"/>
      <c r="E1749" s="317"/>
      <c r="F1749" s="354"/>
    </row>
    <row r="1750" spans="1:6" ht="15" x14ac:dyDescent="0.25">
      <c r="A1750" s="298" t="s">
        <v>363</v>
      </c>
      <c r="B1750" s="315"/>
      <c r="C1750" s="315"/>
      <c r="D1750" s="317"/>
      <c r="E1750" s="317"/>
      <c r="F1750" s="354"/>
    </row>
    <row r="1751" spans="1:6" ht="15" x14ac:dyDescent="0.25">
      <c r="A1751" s="298" t="s">
        <v>364</v>
      </c>
      <c r="B1751" s="315"/>
      <c r="C1751" s="315"/>
      <c r="D1751" s="317"/>
      <c r="E1751" s="317"/>
      <c r="F1751" s="354"/>
    </row>
    <row r="1752" spans="1:6" ht="15" x14ac:dyDescent="0.25">
      <c r="A1752" s="298" t="s">
        <v>365</v>
      </c>
      <c r="B1752" s="315"/>
      <c r="C1752" s="315"/>
      <c r="D1752" s="317"/>
      <c r="E1752" s="317"/>
      <c r="F1752" s="354"/>
    </row>
    <row r="1753" spans="1:6" ht="15" x14ac:dyDescent="0.25">
      <c r="A1753" s="298" t="s">
        <v>366</v>
      </c>
      <c r="B1753" s="315"/>
      <c r="C1753" s="315"/>
      <c r="D1753" s="317"/>
      <c r="E1753" s="317"/>
      <c r="F1753" s="354"/>
    </row>
    <row r="1754" spans="1:6" ht="15" x14ac:dyDescent="0.25">
      <c r="A1754" s="298" t="s">
        <v>367</v>
      </c>
      <c r="B1754" s="315"/>
      <c r="C1754" s="315"/>
      <c r="D1754" s="317"/>
      <c r="E1754" s="317"/>
      <c r="F1754" s="354"/>
    </row>
    <row r="1755" spans="1:6" ht="15" x14ac:dyDescent="0.25">
      <c r="A1755" s="298" t="s">
        <v>368</v>
      </c>
      <c r="B1755" s="315"/>
      <c r="C1755" s="315"/>
      <c r="D1755" s="317"/>
      <c r="E1755" s="317"/>
      <c r="F1755" s="354"/>
    </row>
    <row r="1756" spans="1:6" ht="15" x14ac:dyDescent="0.25">
      <c r="A1756" s="299" t="s">
        <v>369</v>
      </c>
      <c r="B1756" s="314"/>
      <c r="C1756" s="314"/>
      <c r="D1756" s="318"/>
      <c r="E1756" s="318"/>
      <c r="F1756" s="355"/>
    </row>
    <row r="1757" spans="1:6" ht="15" x14ac:dyDescent="0.25">
      <c r="A1757" s="297" t="s">
        <v>370</v>
      </c>
      <c r="B1757" s="313">
        <v>215</v>
      </c>
      <c r="C1757" s="313" t="s">
        <v>640</v>
      </c>
      <c r="D1757" s="316">
        <v>5645720</v>
      </c>
      <c r="E1757" s="316">
        <v>179638.89415322582</v>
      </c>
      <c r="F1757" s="353">
        <v>50777.080645161288</v>
      </c>
    </row>
    <row r="1758" spans="1:6" ht="15" x14ac:dyDescent="0.25">
      <c r="A1758" s="299" t="s">
        <v>371</v>
      </c>
      <c r="B1758" s="314"/>
      <c r="C1758" s="314"/>
      <c r="D1758" s="318"/>
      <c r="E1758" s="318"/>
      <c r="F1758" s="355"/>
    </row>
    <row r="1759" spans="1:6" ht="15" x14ac:dyDescent="0.25">
      <c r="A1759" s="297" t="s">
        <v>372</v>
      </c>
      <c r="B1759" s="313">
        <v>215</v>
      </c>
      <c r="C1759" s="313" t="s">
        <v>640</v>
      </c>
      <c r="D1759" s="316">
        <v>5358765</v>
      </c>
      <c r="E1759" s="316">
        <v>160624.53405017921</v>
      </c>
      <c r="F1759" s="353">
        <v>48630.440860215051</v>
      </c>
    </row>
    <row r="1760" spans="1:6" ht="15" x14ac:dyDescent="0.25">
      <c r="A1760" s="299" t="s">
        <v>373</v>
      </c>
      <c r="B1760" s="314"/>
      <c r="C1760" s="314"/>
      <c r="D1760" s="318"/>
      <c r="E1760" s="318"/>
      <c r="F1760" s="355"/>
    </row>
    <row r="1761" spans="1:6" ht="15" x14ac:dyDescent="0.25">
      <c r="A1761" s="297" t="s">
        <v>374</v>
      </c>
      <c r="B1761" s="313">
        <v>215</v>
      </c>
      <c r="C1761" s="313" t="s">
        <v>640</v>
      </c>
      <c r="D1761" s="316">
        <v>3701019</v>
      </c>
      <c r="E1761" s="316">
        <v>105743.4</v>
      </c>
      <c r="F1761" s="353">
        <v>46996.457142857143</v>
      </c>
    </row>
    <row r="1762" spans="1:6" ht="15" x14ac:dyDescent="0.25">
      <c r="A1762" s="299" t="s">
        <v>375</v>
      </c>
      <c r="B1762" s="314"/>
      <c r="C1762" s="314"/>
      <c r="D1762" s="318"/>
      <c r="E1762" s="318"/>
      <c r="F1762" s="355"/>
    </row>
    <row r="1763" spans="1:6" ht="15" x14ac:dyDescent="0.25">
      <c r="A1763" s="297" t="s">
        <v>376</v>
      </c>
      <c r="B1763" s="313">
        <v>215</v>
      </c>
      <c r="C1763" s="313" t="s">
        <v>640</v>
      </c>
      <c r="D1763" s="316">
        <v>4887614</v>
      </c>
      <c r="E1763" s="316">
        <v>152737.9375</v>
      </c>
      <c r="F1763" s="353">
        <v>50412</v>
      </c>
    </row>
    <row r="1764" spans="1:6" ht="15" x14ac:dyDescent="0.25">
      <c r="A1764" s="299" t="s">
        <v>377</v>
      </c>
      <c r="B1764" s="314"/>
      <c r="C1764" s="314"/>
      <c r="D1764" s="318"/>
      <c r="E1764" s="318"/>
      <c r="F1764" s="355"/>
    </row>
    <row r="1765" spans="1:6" ht="15" x14ac:dyDescent="0.25">
      <c r="A1765" s="297" t="s">
        <v>378</v>
      </c>
      <c r="B1765" s="313">
        <v>215</v>
      </c>
      <c r="C1765" s="313" t="s">
        <v>640</v>
      </c>
      <c r="D1765" s="316">
        <v>5322518</v>
      </c>
      <c r="E1765" s="316">
        <v>155563.66161616161</v>
      </c>
      <c r="F1765" s="353">
        <v>47442.363636363632</v>
      </c>
    </row>
    <row r="1766" spans="1:6" ht="15" x14ac:dyDescent="0.25">
      <c r="A1766" s="299" t="s">
        <v>379</v>
      </c>
      <c r="B1766" s="314"/>
      <c r="C1766" s="314"/>
      <c r="D1766" s="318"/>
      <c r="E1766" s="318"/>
      <c r="F1766" s="355"/>
    </row>
    <row r="1767" spans="1:6" ht="15" x14ac:dyDescent="0.25">
      <c r="A1767" s="297" t="s">
        <v>380</v>
      </c>
      <c r="B1767" s="313">
        <v>215</v>
      </c>
      <c r="C1767" s="313" t="s">
        <v>640</v>
      </c>
      <c r="D1767" s="316">
        <v>4824159</v>
      </c>
      <c r="E1767" s="316">
        <v>160805.29999999999</v>
      </c>
      <c r="F1767" s="353">
        <v>52608</v>
      </c>
    </row>
    <row r="1768" spans="1:6" ht="15" x14ac:dyDescent="0.25">
      <c r="A1768" s="299" t="s">
        <v>381</v>
      </c>
      <c r="B1768" s="314"/>
      <c r="C1768" s="314"/>
      <c r="D1768" s="318"/>
      <c r="E1768" s="318"/>
      <c r="F1768" s="355"/>
    </row>
    <row r="1769" spans="1:6" ht="15" x14ac:dyDescent="0.25">
      <c r="A1769" s="297" t="s">
        <v>382</v>
      </c>
      <c r="B1769" s="313">
        <v>215</v>
      </c>
      <c r="C1769" s="313" t="s">
        <v>640</v>
      </c>
      <c r="D1769" s="316">
        <v>5005007</v>
      </c>
      <c r="E1769" s="316">
        <v>164082.03870967741</v>
      </c>
      <c r="F1769" s="353">
        <v>51957.677419354834</v>
      </c>
    </row>
    <row r="1770" spans="1:6" ht="15" x14ac:dyDescent="0.25">
      <c r="A1770" s="299" t="s">
        <v>383</v>
      </c>
      <c r="B1770" s="314"/>
      <c r="C1770" s="314"/>
      <c r="D1770" s="318"/>
      <c r="E1770" s="318"/>
      <c r="F1770" s="355"/>
    </row>
    <row r="1771" spans="1:6" ht="15" x14ac:dyDescent="0.25">
      <c r="A1771" s="297" t="s">
        <v>384</v>
      </c>
      <c r="B1771" s="313">
        <v>215</v>
      </c>
      <c r="C1771" s="313" t="s">
        <v>640</v>
      </c>
      <c r="D1771" s="316">
        <v>5239000</v>
      </c>
      <c r="E1771" s="316">
        <v>174633.33333333331</v>
      </c>
      <c r="F1771" s="353">
        <v>52511.166666666672</v>
      </c>
    </row>
    <row r="1772" spans="1:6" ht="15" x14ac:dyDescent="0.25">
      <c r="A1772" s="299" t="s">
        <v>385</v>
      </c>
      <c r="B1772" s="314"/>
      <c r="C1772" s="314"/>
      <c r="D1772" s="318"/>
      <c r="E1772" s="318"/>
      <c r="F1772" s="355"/>
    </row>
    <row r="1773" spans="1:6" ht="15" x14ac:dyDescent="0.25">
      <c r="A1773" s="297" t="s">
        <v>386</v>
      </c>
      <c r="B1773" s="313">
        <v>215</v>
      </c>
      <c r="C1773" s="313" t="s">
        <v>640</v>
      </c>
      <c r="D1773" s="316">
        <v>4332317</v>
      </c>
      <c r="E1773" s="316">
        <v>140306.79791666666</v>
      </c>
      <c r="F1773" s="353">
        <v>51447</v>
      </c>
    </row>
    <row r="1774" spans="1:6" ht="15" x14ac:dyDescent="0.25">
      <c r="A1774" s="299" t="s">
        <v>387</v>
      </c>
      <c r="B1774" s="314"/>
      <c r="C1774" s="314"/>
      <c r="D1774" s="318"/>
      <c r="E1774" s="318"/>
      <c r="F1774" s="355"/>
    </row>
    <row r="1775" spans="1:6" ht="15" x14ac:dyDescent="0.25">
      <c r="A1775" s="300" t="s">
        <v>388</v>
      </c>
      <c r="B1775" s="199">
        <v>215</v>
      </c>
      <c r="C1775" s="199" t="s">
        <v>640</v>
      </c>
      <c r="D1775" s="305">
        <v>10947407</v>
      </c>
      <c r="E1775" s="305">
        <v>10947407</v>
      </c>
      <c r="F1775" s="308">
        <v>905940</v>
      </c>
    </row>
    <row r="1776" spans="1:6" ht="15" x14ac:dyDescent="0.25">
      <c r="A1776" s="300" t="s">
        <v>389</v>
      </c>
      <c r="B1776" s="199">
        <v>215</v>
      </c>
      <c r="C1776" s="199" t="s">
        <v>640</v>
      </c>
      <c r="D1776" s="305">
        <v>12126352</v>
      </c>
      <c r="E1776" s="305">
        <v>12126352</v>
      </c>
      <c r="F1776" s="308">
        <v>943692</v>
      </c>
    </row>
    <row r="1777" spans="1:6" ht="15" x14ac:dyDescent="0.25">
      <c r="A1777" s="300" t="s">
        <v>390</v>
      </c>
      <c r="B1777" s="199">
        <v>215</v>
      </c>
      <c r="C1777" s="199" t="s">
        <v>640</v>
      </c>
      <c r="D1777" s="305">
        <v>1828313</v>
      </c>
      <c r="E1777" s="305">
        <v>1828313</v>
      </c>
      <c r="F1777" s="308">
        <v>510624</v>
      </c>
    </row>
    <row r="1778" spans="1:6" ht="15" x14ac:dyDescent="0.25">
      <c r="A1778" s="300" t="s">
        <v>944</v>
      </c>
      <c r="B1778" s="199">
        <v>215</v>
      </c>
      <c r="C1778" s="199" t="s">
        <v>640</v>
      </c>
      <c r="D1778" s="305">
        <v>34910217</v>
      </c>
      <c r="E1778" s="305">
        <v>34910217</v>
      </c>
      <c r="F1778" s="308">
        <v>3745500</v>
      </c>
    </row>
    <row r="1779" spans="1:6" ht="15" x14ac:dyDescent="0.25">
      <c r="A1779" s="300" t="s">
        <v>391</v>
      </c>
      <c r="B1779" s="199">
        <v>215</v>
      </c>
      <c r="C1779" s="199" t="s">
        <v>640</v>
      </c>
      <c r="D1779" s="305">
        <v>30543421</v>
      </c>
      <c r="E1779" s="305">
        <v>30543421</v>
      </c>
      <c r="F1779" s="308">
        <v>2175768</v>
      </c>
    </row>
    <row r="1780" spans="1:6" ht="15" x14ac:dyDescent="0.25">
      <c r="A1780" s="297" t="s">
        <v>392</v>
      </c>
      <c r="B1780" s="313">
        <v>215</v>
      </c>
      <c r="C1780" s="313" t="s">
        <v>640</v>
      </c>
      <c r="D1780" s="316">
        <v>8652478</v>
      </c>
      <c r="E1780" s="316">
        <v>84701.202846975095</v>
      </c>
      <c r="F1780" s="353">
        <v>792767.16014234873</v>
      </c>
    </row>
    <row r="1781" spans="1:6" ht="15" x14ac:dyDescent="0.25">
      <c r="A1781" s="298" t="s">
        <v>393</v>
      </c>
      <c r="B1781" s="315"/>
      <c r="C1781" s="315"/>
      <c r="D1781" s="317"/>
      <c r="E1781" s="317"/>
      <c r="F1781" s="354"/>
    </row>
    <row r="1782" spans="1:6" ht="15" x14ac:dyDescent="0.25">
      <c r="A1782" s="298" t="s">
        <v>394</v>
      </c>
      <c r="B1782" s="315"/>
      <c r="C1782" s="315"/>
      <c r="D1782" s="317"/>
      <c r="E1782" s="317"/>
      <c r="F1782" s="354"/>
    </row>
    <row r="1783" spans="1:6" ht="15" x14ac:dyDescent="0.25">
      <c r="A1783" s="298" t="s">
        <v>395</v>
      </c>
      <c r="B1783" s="315"/>
      <c r="C1783" s="315"/>
      <c r="D1783" s="317"/>
      <c r="E1783" s="317"/>
      <c r="F1783" s="354"/>
    </row>
    <row r="1784" spans="1:6" ht="15" x14ac:dyDescent="0.25">
      <c r="A1784" s="298" t="s">
        <v>396</v>
      </c>
      <c r="B1784" s="315"/>
      <c r="C1784" s="315"/>
      <c r="D1784" s="317"/>
      <c r="E1784" s="317"/>
      <c r="F1784" s="354"/>
    </row>
    <row r="1785" spans="1:6" ht="15" x14ac:dyDescent="0.25">
      <c r="A1785" s="299" t="s">
        <v>642</v>
      </c>
      <c r="B1785" s="314"/>
      <c r="C1785" s="314"/>
      <c r="D1785" s="318"/>
      <c r="E1785" s="318"/>
      <c r="F1785" s="355"/>
    </row>
    <row r="1786" spans="1:6" ht="15" x14ac:dyDescent="0.25">
      <c r="A1786" s="297" t="s">
        <v>397</v>
      </c>
      <c r="B1786" s="313">
        <v>215</v>
      </c>
      <c r="C1786" s="313" t="s">
        <v>640</v>
      </c>
      <c r="D1786" s="316">
        <v>5400514</v>
      </c>
      <c r="E1786" s="316">
        <v>162215.18545454546</v>
      </c>
      <c r="F1786" s="353">
        <v>64821.578181818186</v>
      </c>
    </row>
    <row r="1787" spans="1:6" ht="15" x14ac:dyDescent="0.25">
      <c r="A1787" s="299" t="s">
        <v>398</v>
      </c>
      <c r="B1787" s="314"/>
      <c r="C1787" s="314"/>
      <c r="D1787" s="318"/>
      <c r="E1787" s="318"/>
      <c r="F1787" s="355"/>
    </row>
    <row r="1788" spans="1:6" ht="15" x14ac:dyDescent="0.25">
      <c r="A1788" s="300" t="s">
        <v>399</v>
      </c>
      <c r="B1788" s="199">
        <v>215</v>
      </c>
      <c r="C1788" s="199" t="s">
        <v>640</v>
      </c>
      <c r="D1788" s="305">
        <v>2199359</v>
      </c>
      <c r="E1788" s="305">
        <v>70947.06451612903</v>
      </c>
      <c r="F1788" s="308">
        <v>25320</v>
      </c>
    </row>
    <row r="1789" spans="1:6" ht="15" x14ac:dyDescent="0.25">
      <c r="A1789" s="300" t="s">
        <v>400</v>
      </c>
      <c r="B1789" s="199">
        <v>215</v>
      </c>
      <c r="C1789" s="199" t="s">
        <v>640</v>
      </c>
      <c r="D1789" s="305">
        <v>2182344</v>
      </c>
      <c r="E1789" s="305">
        <v>70398.193548387091</v>
      </c>
      <c r="F1789" s="308">
        <v>24849.677419354837</v>
      </c>
    </row>
    <row r="1790" spans="1:6" ht="15" x14ac:dyDescent="0.25">
      <c r="A1790" s="300" t="s">
        <v>401</v>
      </c>
      <c r="B1790" s="199">
        <v>215</v>
      </c>
      <c r="C1790" s="199" t="s">
        <v>640</v>
      </c>
      <c r="D1790" s="305">
        <v>2023124</v>
      </c>
      <c r="E1790" s="305">
        <v>67437.46666666666</v>
      </c>
      <c r="F1790" s="308">
        <v>25632</v>
      </c>
    </row>
    <row r="1791" spans="1:6" ht="15" x14ac:dyDescent="0.25">
      <c r="A1791" s="300" t="s">
        <v>402</v>
      </c>
      <c r="B1791" s="199">
        <v>215</v>
      </c>
      <c r="C1791" s="199" t="s">
        <v>640</v>
      </c>
      <c r="D1791" s="305">
        <v>1676940</v>
      </c>
      <c r="E1791" s="305">
        <v>54094.838709677417</v>
      </c>
      <c r="F1791" s="308">
        <v>25040.903225806451</v>
      </c>
    </row>
    <row r="1792" spans="1:6" ht="15" x14ac:dyDescent="0.25">
      <c r="A1792" s="300" t="s">
        <v>403</v>
      </c>
      <c r="B1792" s="199">
        <v>215</v>
      </c>
      <c r="C1792" s="199" t="s">
        <v>640</v>
      </c>
      <c r="D1792" s="305">
        <v>1896504</v>
      </c>
      <c r="E1792" s="305">
        <v>61177.548387096773</v>
      </c>
      <c r="F1792" s="308">
        <v>25057.16129032258</v>
      </c>
    </row>
    <row r="1793" spans="1:6" ht="15" x14ac:dyDescent="0.25">
      <c r="A1793" s="300" t="s">
        <v>404</v>
      </c>
      <c r="B1793" s="199">
        <v>215</v>
      </c>
      <c r="C1793" s="199" t="s">
        <v>640</v>
      </c>
      <c r="D1793" s="305">
        <v>2305287</v>
      </c>
      <c r="E1793" s="305">
        <v>67802.558823529413</v>
      </c>
      <c r="F1793" s="308">
        <v>23836.941176470587</v>
      </c>
    </row>
    <row r="1794" spans="1:6" ht="15" x14ac:dyDescent="0.25">
      <c r="A1794" s="300" t="s">
        <v>405</v>
      </c>
      <c r="B1794" s="199">
        <v>215</v>
      </c>
      <c r="C1794" s="199" t="s">
        <v>640</v>
      </c>
      <c r="D1794" s="305">
        <v>4294355</v>
      </c>
      <c r="E1794" s="305">
        <v>70399.262295081964</v>
      </c>
      <c r="F1794" s="308">
        <v>29154.442622950821</v>
      </c>
    </row>
    <row r="1795" spans="1:6" ht="15" x14ac:dyDescent="0.25">
      <c r="A1795" s="300" t="s">
        <v>406</v>
      </c>
      <c r="B1795" s="199">
        <v>215</v>
      </c>
      <c r="C1795" s="199" t="s">
        <v>640</v>
      </c>
      <c r="D1795" s="305">
        <v>3842199</v>
      </c>
      <c r="E1795" s="305">
        <v>62986.868852459018</v>
      </c>
      <c r="F1795" s="308">
        <v>29238.491803278688</v>
      </c>
    </row>
    <row r="1796" spans="1:6" ht="15" x14ac:dyDescent="0.25">
      <c r="A1796" s="300" t="s">
        <v>407</v>
      </c>
      <c r="B1796" s="199">
        <v>215</v>
      </c>
      <c r="C1796" s="199" t="s">
        <v>640</v>
      </c>
      <c r="D1796" s="305">
        <v>3836330</v>
      </c>
      <c r="E1796" s="305">
        <v>62890.655737704918</v>
      </c>
      <c r="F1796" s="308">
        <v>29209.180327868853</v>
      </c>
    </row>
    <row r="1797" spans="1:6" ht="15" x14ac:dyDescent="0.25">
      <c r="A1797" s="300" t="s">
        <v>408</v>
      </c>
      <c r="B1797" s="199">
        <v>215</v>
      </c>
      <c r="C1797" s="199" t="s">
        <v>640</v>
      </c>
      <c r="D1797" s="305">
        <v>2600184</v>
      </c>
      <c r="E1797" s="305">
        <v>43336.4</v>
      </c>
      <c r="F1797" s="308">
        <v>29696</v>
      </c>
    </row>
    <row r="1798" spans="1:6" ht="15" x14ac:dyDescent="0.25">
      <c r="A1798" s="300" t="s">
        <v>409</v>
      </c>
      <c r="B1798" s="199">
        <v>215</v>
      </c>
      <c r="C1798" s="199" t="s">
        <v>640</v>
      </c>
      <c r="D1798" s="305">
        <v>1777177</v>
      </c>
      <c r="E1798" s="305">
        <v>59239.23333333333</v>
      </c>
      <c r="F1798" s="308">
        <v>25632</v>
      </c>
    </row>
    <row r="1799" spans="1:6" ht="15" x14ac:dyDescent="0.25">
      <c r="A1799" s="300" t="s">
        <v>410</v>
      </c>
      <c r="B1799" s="199">
        <v>215</v>
      </c>
      <c r="C1799" s="199" t="s">
        <v>640</v>
      </c>
      <c r="D1799" s="305">
        <v>1414486</v>
      </c>
      <c r="E1799" s="305">
        <v>47149.533333333333</v>
      </c>
      <c r="F1799" s="308">
        <v>25632</v>
      </c>
    </row>
    <row r="1800" spans="1:6" ht="15" x14ac:dyDescent="0.25">
      <c r="A1800" s="300" t="s">
        <v>411</v>
      </c>
      <c r="B1800" s="199">
        <v>215</v>
      </c>
      <c r="C1800" s="199" t="s">
        <v>640</v>
      </c>
      <c r="D1800" s="305">
        <v>1781429</v>
      </c>
      <c r="E1800" s="305">
        <v>59380.966666666667</v>
      </c>
      <c r="F1800" s="308">
        <v>25632</v>
      </c>
    </row>
    <row r="1801" spans="1:6" ht="15" x14ac:dyDescent="0.25">
      <c r="A1801" s="300" t="s">
        <v>412</v>
      </c>
      <c r="B1801" s="199">
        <v>215</v>
      </c>
      <c r="C1801" s="199" t="s">
        <v>640</v>
      </c>
      <c r="D1801" s="305">
        <v>2820069</v>
      </c>
      <c r="E1801" s="305">
        <v>94002.3</v>
      </c>
      <c r="F1801" s="308">
        <v>30620.400000000001</v>
      </c>
    </row>
    <row r="1802" spans="1:6" ht="15" x14ac:dyDescent="0.25">
      <c r="A1802" s="300" t="s">
        <v>413</v>
      </c>
      <c r="B1802" s="199">
        <v>215</v>
      </c>
      <c r="C1802" s="199" t="s">
        <v>640</v>
      </c>
      <c r="D1802" s="305">
        <v>3019162</v>
      </c>
      <c r="E1802" s="305">
        <v>97392.322580645166</v>
      </c>
      <c r="F1802" s="308">
        <v>29700.516129032258</v>
      </c>
    </row>
    <row r="1803" spans="1:6" ht="15" x14ac:dyDescent="0.25">
      <c r="A1803" s="300" t="s">
        <v>414</v>
      </c>
      <c r="B1803" s="199">
        <v>215</v>
      </c>
      <c r="C1803" s="199" t="s">
        <v>640</v>
      </c>
      <c r="D1803" s="305">
        <v>2798196</v>
      </c>
      <c r="E1803" s="305">
        <v>93273.2</v>
      </c>
      <c r="F1803" s="308">
        <v>30648</v>
      </c>
    </row>
    <row r="1804" spans="1:6" ht="15" x14ac:dyDescent="0.25">
      <c r="A1804" s="300" t="s">
        <v>415</v>
      </c>
      <c r="B1804" s="199">
        <v>215</v>
      </c>
      <c r="C1804" s="199" t="s">
        <v>640</v>
      </c>
      <c r="D1804" s="305">
        <v>455575</v>
      </c>
      <c r="E1804" s="305">
        <v>455575</v>
      </c>
      <c r="F1804" s="308">
        <v>467856</v>
      </c>
    </row>
    <row r="1805" spans="1:6" ht="15" x14ac:dyDescent="0.25">
      <c r="A1805" s="300" t="s">
        <v>416</v>
      </c>
      <c r="B1805" s="199">
        <v>215</v>
      </c>
      <c r="C1805" s="199" t="s">
        <v>640</v>
      </c>
      <c r="D1805" s="305">
        <v>27125474</v>
      </c>
      <c r="E1805" s="305">
        <v>27125474</v>
      </c>
      <c r="F1805" s="308">
        <v>5458176</v>
      </c>
    </row>
    <row r="1806" spans="1:6" ht="15" x14ac:dyDescent="0.25">
      <c r="A1806" s="300" t="s">
        <v>417</v>
      </c>
      <c r="B1806" s="199">
        <v>215</v>
      </c>
      <c r="C1806" s="199" t="s">
        <v>640</v>
      </c>
      <c r="D1806" s="305">
        <v>12113855</v>
      </c>
      <c r="E1806" s="305">
        <v>12113855</v>
      </c>
      <c r="F1806" s="308">
        <v>672744</v>
      </c>
    </row>
    <row r="1807" spans="1:6" ht="15" x14ac:dyDescent="0.25">
      <c r="A1807" s="300" t="s">
        <v>418</v>
      </c>
      <c r="B1807" s="199">
        <v>215</v>
      </c>
      <c r="C1807" s="199" t="s">
        <v>640</v>
      </c>
      <c r="D1807" s="305">
        <v>11285111</v>
      </c>
      <c r="E1807" s="305">
        <v>11285111</v>
      </c>
      <c r="F1807" s="308">
        <v>701892</v>
      </c>
    </row>
    <row r="1808" spans="1:6" ht="15" x14ac:dyDescent="0.25">
      <c r="A1808" s="300" t="s">
        <v>419</v>
      </c>
      <c r="B1808" s="199">
        <v>215</v>
      </c>
      <c r="C1808" s="199" t="s">
        <v>640</v>
      </c>
      <c r="D1808" s="305">
        <v>52648249</v>
      </c>
      <c r="E1808" s="305">
        <v>52648249</v>
      </c>
      <c r="F1808" s="308">
        <v>5028420</v>
      </c>
    </row>
    <row r="1809" spans="1:6" ht="15" x14ac:dyDescent="0.25">
      <c r="A1809" s="300" t="s">
        <v>420</v>
      </c>
      <c r="B1809" s="199">
        <v>215</v>
      </c>
      <c r="C1809" s="199" t="s">
        <v>640</v>
      </c>
      <c r="D1809" s="305">
        <v>32295814</v>
      </c>
      <c r="E1809" s="305">
        <v>32295814</v>
      </c>
      <c r="F1809" s="308">
        <v>5376324</v>
      </c>
    </row>
    <row r="1810" spans="1:6" ht="15" x14ac:dyDescent="0.25">
      <c r="A1810" s="300" t="s">
        <v>421</v>
      </c>
      <c r="B1810" s="199">
        <v>215</v>
      </c>
      <c r="C1810" s="199" t="s">
        <v>640</v>
      </c>
      <c r="D1810" s="305">
        <v>1180500</v>
      </c>
      <c r="E1810" s="305">
        <v>1180500</v>
      </c>
      <c r="F1810" s="308">
        <v>1151412</v>
      </c>
    </row>
    <row r="1811" spans="1:6" ht="15" x14ac:dyDescent="0.25">
      <c r="A1811" s="300" t="s">
        <v>422</v>
      </c>
      <c r="B1811" s="199">
        <v>215</v>
      </c>
      <c r="C1811" s="199" t="s">
        <v>640</v>
      </c>
      <c r="D1811" s="305">
        <v>2756570</v>
      </c>
      <c r="E1811" s="305">
        <v>1378285</v>
      </c>
      <c r="F1811" s="308">
        <v>333798</v>
      </c>
    </row>
    <row r="1812" spans="1:6" ht="15" x14ac:dyDescent="0.25">
      <c r="A1812" s="300" t="s">
        <v>423</v>
      </c>
      <c r="B1812" s="199">
        <v>215</v>
      </c>
      <c r="C1812" s="199" t="s">
        <v>640</v>
      </c>
      <c r="D1812" s="305">
        <v>17577029</v>
      </c>
      <c r="E1812" s="305">
        <v>17577029</v>
      </c>
      <c r="F1812" s="308">
        <v>3857052</v>
      </c>
    </row>
    <row r="1813" spans="1:6" ht="15" x14ac:dyDescent="0.25">
      <c r="A1813" s="300" t="s">
        <v>424</v>
      </c>
      <c r="B1813" s="199">
        <v>215</v>
      </c>
      <c r="C1813" s="199" t="s">
        <v>640</v>
      </c>
      <c r="D1813" s="305">
        <v>5892539</v>
      </c>
      <c r="E1813" s="305">
        <v>57209.11650485437</v>
      </c>
      <c r="F1813" s="308">
        <v>18332.271844660194</v>
      </c>
    </row>
    <row r="1814" spans="1:6" ht="15" x14ac:dyDescent="0.25">
      <c r="A1814" s="297" t="s">
        <v>945</v>
      </c>
      <c r="B1814" s="199">
        <v>215</v>
      </c>
      <c r="C1814" s="199" t="s">
        <v>640</v>
      </c>
      <c r="D1814" s="305">
        <v>17752514</v>
      </c>
      <c r="E1814" s="305">
        <v>17752514</v>
      </c>
      <c r="F1814" s="308">
        <v>2247300</v>
      </c>
    </row>
    <row r="1815" spans="1:6" ht="15" x14ac:dyDescent="0.25">
      <c r="A1815" s="297" t="s">
        <v>425</v>
      </c>
      <c r="B1815" s="313">
        <v>215</v>
      </c>
      <c r="C1815" s="313" t="s">
        <v>640</v>
      </c>
      <c r="D1815" s="316">
        <v>24428582</v>
      </c>
      <c r="E1815" s="316">
        <v>2606513.6734865499</v>
      </c>
      <c r="F1815" s="353">
        <v>779054.7401124282</v>
      </c>
    </row>
    <row r="1816" spans="1:6" ht="15" x14ac:dyDescent="0.25">
      <c r="A1816" s="298" t="s">
        <v>426</v>
      </c>
      <c r="B1816" s="315"/>
      <c r="C1816" s="315"/>
      <c r="D1816" s="317"/>
      <c r="E1816" s="317"/>
      <c r="F1816" s="354"/>
    </row>
    <row r="1817" spans="1:6" ht="15" x14ac:dyDescent="0.25">
      <c r="A1817" s="298" t="s">
        <v>427</v>
      </c>
      <c r="B1817" s="315"/>
      <c r="C1817" s="315"/>
      <c r="D1817" s="317"/>
      <c r="E1817" s="317"/>
      <c r="F1817" s="354"/>
    </row>
    <row r="1818" spans="1:6" ht="15" x14ac:dyDescent="0.25">
      <c r="A1818" s="298" t="s">
        <v>428</v>
      </c>
      <c r="B1818" s="315"/>
      <c r="C1818" s="315"/>
      <c r="D1818" s="317"/>
      <c r="E1818" s="317"/>
      <c r="F1818" s="354"/>
    </row>
    <row r="1819" spans="1:6" ht="15" x14ac:dyDescent="0.25">
      <c r="A1819" s="298" t="s">
        <v>429</v>
      </c>
      <c r="B1819" s="315"/>
      <c r="C1819" s="315"/>
      <c r="D1819" s="317"/>
      <c r="E1819" s="317"/>
      <c r="F1819" s="354"/>
    </row>
    <row r="1820" spans="1:6" ht="15" x14ac:dyDescent="0.25">
      <c r="A1820" s="298" t="s">
        <v>430</v>
      </c>
      <c r="B1820" s="315"/>
      <c r="C1820" s="315"/>
      <c r="D1820" s="317"/>
      <c r="E1820" s="317"/>
      <c r="F1820" s="354"/>
    </row>
    <row r="1821" spans="1:6" ht="15" x14ac:dyDescent="0.25">
      <c r="A1821" s="298" t="s">
        <v>431</v>
      </c>
      <c r="B1821" s="315"/>
      <c r="C1821" s="315"/>
      <c r="D1821" s="317"/>
      <c r="E1821" s="317"/>
      <c r="F1821" s="354"/>
    </row>
    <row r="1822" spans="1:6" ht="15" x14ac:dyDescent="0.25">
      <c r="A1822" s="298" t="s">
        <v>432</v>
      </c>
      <c r="B1822" s="315"/>
      <c r="C1822" s="315"/>
      <c r="D1822" s="317"/>
      <c r="E1822" s="317"/>
      <c r="F1822" s="354"/>
    </row>
    <row r="1823" spans="1:6" ht="15" x14ac:dyDescent="0.25">
      <c r="A1823" s="298" t="s">
        <v>433</v>
      </c>
      <c r="B1823" s="315"/>
      <c r="C1823" s="315"/>
      <c r="D1823" s="317"/>
      <c r="E1823" s="317"/>
      <c r="F1823" s="354"/>
    </row>
    <row r="1824" spans="1:6" ht="15" x14ac:dyDescent="0.25">
      <c r="A1824" s="298" t="s">
        <v>434</v>
      </c>
      <c r="B1824" s="315"/>
      <c r="C1824" s="315"/>
      <c r="D1824" s="317"/>
      <c r="E1824" s="317"/>
      <c r="F1824" s="354"/>
    </row>
    <row r="1825" spans="1:6" ht="15" x14ac:dyDescent="0.25">
      <c r="A1825" s="298" t="s">
        <v>435</v>
      </c>
      <c r="B1825" s="315"/>
      <c r="C1825" s="315"/>
      <c r="D1825" s="317"/>
      <c r="E1825" s="317"/>
      <c r="F1825" s="354"/>
    </row>
    <row r="1826" spans="1:6" ht="15" x14ac:dyDescent="0.25">
      <c r="A1826" s="298" t="s">
        <v>946</v>
      </c>
      <c r="B1826" s="315"/>
      <c r="C1826" s="315"/>
      <c r="D1826" s="317"/>
      <c r="E1826" s="317"/>
      <c r="F1826" s="354"/>
    </row>
    <row r="1827" spans="1:6" ht="15" x14ac:dyDescent="0.25">
      <c r="A1827" s="298" t="s">
        <v>947</v>
      </c>
      <c r="B1827" s="315"/>
      <c r="C1827" s="315"/>
      <c r="D1827" s="317"/>
      <c r="E1827" s="317"/>
      <c r="F1827" s="354"/>
    </row>
    <row r="1828" spans="1:6" ht="15" x14ac:dyDescent="0.25">
      <c r="A1828" s="298" t="s">
        <v>436</v>
      </c>
      <c r="B1828" s="315"/>
      <c r="C1828" s="315"/>
      <c r="D1828" s="317"/>
      <c r="E1828" s="317"/>
      <c r="F1828" s="354"/>
    </row>
    <row r="1829" spans="1:6" ht="15" x14ac:dyDescent="0.25">
      <c r="A1829" s="298" t="s">
        <v>437</v>
      </c>
      <c r="B1829" s="315"/>
      <c r="C1829" s="315"/>
      <c r="D1829" s="317"/>
      <c r="E1829" s="317"/>
      <c r="F1829" s="354"/>
    </row>
    <row r="1830" spans="1:6" ht="15" x14ac:dyDescent="0.25">
      <c r="A1830" s="298" t="s">
        <v>438</v>
      </c>
      <c r="B1830" s="315"/>
      <c r="C1830" s="315"/>
      <c r="D1830" s="317"/>
      <c r="E1830" s="317"/>
      <c r="F1830" s="354"/>
    </row>
    <row r="1831" spans="1:6" ht="15" x14ac:dyDescent="0.25">
      <c r="A1831" s="298" t="s">
        <v>439</v>
      </c>
      <c r="B1831" s="314"/>
      <c r="C1831" s="314"/>
      <c r="D1831" s="318"/>
      <c r="E1831" s="318"/>
      <c r="F1831" s="355"/>
    </row>
    <row r="1832" spans="1:6" ht="15" x14ac:dyDescent="0.25">
      <c r="A1832" s="300" t="s">
        <v>440</v>
      </c>
      <c r="B1832" s="199">
        <v>215</v>
      </c>
      <c r="C1832" s="199" t="s">
        <v>640</v>
      </c>
      <c r="D1832" s="305">
        <v>13279159</v>
      </c>
      <c r="E1832" s="305">
        <v>47256.793594306051</v>
      </c>
      <c r="F1832" s="308">
        <v>17006.391459074734</v>
      </c>
    </row>
    <row r="1833" spans="1:6" ht="15" x14ac:dyDescent="0.25">
      <c r="A1833" s="297" t="s">
        <v>441</v>
      </c>
      <c r="B1833" s="313">
        <v>215</v>
      </c>
      <c r="C1833" s="313" t="s">
        <v>640</v>
      </c>
      <c r="D1833" s="316">
        <v>34965785</v>
      </c>
      <c r="E1833" s="316">
        <v>8064889.4102397393</v>
      </c>
      <c r="F1833" s="353">
        <v>3111323.695687003</v>
      </c>
    </row>
    <row r="1834" spans="1:6" ht="15" x14ac:dyDescent="0.25">
      <c r="A1834" s="298" t="s">
        <v>442</v>
      </c>
      <c r="B1834" s="315"/>
      <c r="C1834" s="315"/>
      <c r="D1834" s="317"/>
      <c r="E1834" s="317"/>
      <c r="F1834" s="354"/>
    </row>
    <row r="1835" spans="1:6" ht="15" x14ac:dyDescent="0.25">
      <c r="A1835" s="298" t="s">
        <v>443</v>
      </c>
      <c r="B1835" s="315"/>
      <c r="C1835" s="315"/>
      <c r="D1835" s="317"/>
      <c r="E1835" s="317"/>
      <c r="F1835" s="354"/>
    </row>
    <row r="1836" spans="1:6" ht="15" x14ac:dyDescent="0.25">
      <c r="A1836" s="298" t="s">
        <v>444</v>
      </c>
      <c r="B1836" s="315"/>
      <c r="C1836" s="315"/>
      <c r="D1836" s="317"/>
      <c r="E1836" s="317"/>
      <c r="F1836" s="354"/>
    </row>
    <row r="1837" spans="1:6" ht="15" x14ac:dyDescent="0.25">
      <c r="A1837" s="298" t="s">
        <v>445</v>
      </c>
      <c r="B1837" s="315"/>
      <c r="C1837" s="315"/>
      <c r="D1837" s="317"/>
      <c r="E1837" s="317"/>
      <c r="F1837" s="354"/>
    </row>
    <row r="1838" spans="1:6" ht="15" x14ac:dyDescent="0.25">
      <c r="A1838" s="298" t="s">
        <v>446</v>
      </c>
      <c r="B1838" s="315"/>
      <c r="C1838" s="315"/>
      <c r="D1838" s="317"/>
      <c r="E1838" s="317"/>
      <c r="F1838" s="354"/>
    </row>
    <row r="1839" spans="1:6" ht="15" x14ac:dyDescent="0.25">
      <c r="A1839" s="298" t="s">
        <v>447</v>
      </c>
      <c r="B1839" s="315"/>
      <c r="C1839" s="315"/>
      <c r="D1839" s="317"/>
      <c r="E1839" s="317"/>
      <c r="F1839" s="354"/>
    </row>
    <row r="1840" spans="1:6" ht="15" x14ac:dyDescent="0.25">
      <c r="A1840" s="298" t="s">
        <v>448</v>
      </c>
      <c r="B1840" s="315"/>
      <c r="C1840" s="315"/>
      <c r="D1840" s="317"/>
      <c r="E1840" s="317"/>
      <c r="F1840" s="354"/>
    </row>
    <row r="1841" spans="1:6" ht="15" x14ac:dyDescent="0.25">
      <c r="A1841" s="298" t="s">
        <v>449</v>
      </c>
      <c r="B1841" s="315"/>
      <c r="C1841" s="315"/>
      <c r="D1841" s="317"/>
      <c r="E1841" s="317"/>
      <c r="F1841" s="354"/>
    </row>
    <row r="1842" spans="1:6" ht="15" x14ac:dyDescent="0.25">
      <c r="A1842" s="298" t="s">
        <v>948</v>
      </c>
      <c r="B1842" s="315"/>
      <c r="C1842" s="315"/>
      <c r="D1842" s="317"/>
      <c r="E1842" s="317"/>
      <c r="F1842" s="354"/>
    </row>
    <row r="1843" spans="1:6" ht="15" x14ac:dyDescent="0.25">
      <c r="A1843" s="298" t="s">
        <v>450</v>
      </c>
      <c r="B1843" s="315"/>
      <c r="C1843" s="315"/>
      <c r="D1843" s="317"/>
      <c r="E1843" s="317"/>
      <c r="F1843" s="354"/>
    </row>
    <row r="1844" spans="1:6" ht="15" x14ac:dyDescent="0.25">
      <c r="A1844" s="298" t="s">
        <v>451</v>
      </c>
      <c r="B1844" s="315"/>
      <c r="C1844" s="315"/>
      <c r="D1844" s="317"/>
      <c r="E1844" s="317"/>
      <c r="F1844" s="354"/>
    </row>
    <row r="1845" spans="1:6" ht="15" x14ac:dyDescent="0.25">
      <c r="A1845" s="298" t="s">
        <v>949</v>
      </c>
      <c r="B1845" s="315"/>
      <c r="C1845" s="315"/>
      <c r="D1845" s="317"/>
      <c r="E1845" s="317"/>
      <c r="F1845" s="354"/>
    </row>
    <row r="1846" spans="1:6" ht="15" x14ac:dyDescent="0.25">
      <c r="A1846" s="298" t="s">
        <v>452</v>
      </c>
      <c r="B1846" s="315"/>
      <c r="C1846" s="315"/>
      <c r="D1846" s="317"/>
      <c r="E1846" s="317"/>
      <c r="F1846" s="354"/>
    </row>
    <row r="1847" spans="1:6" ht="15" x14ac:dyDescent="0.25">
      <c r="A1847" s="298" t="s">
        <v>453</v>
      </c>
      <c r="B1847" s="315"/>
      <c r="C1847" s="315"/>
      <c r="D1847" s="317"/>
      <c r="E1847" s="317"/>
      <c r="F1847" s="354"/>
    </row>
    <row r="1848" spans="1:6" ht="15" x14ac:dyDescent="0.25">
      <c r="A1848" s="298" t="s">
        <v>454</v>
      </c>
      <c r="B1848" s="314"/>
      <c r="C1848" s="314"/>
      <c r="D1848" s="318"/>
      <c r="E1848" s="318"/>
      <c r="F1848" s="355"/>
    </row>
    <row r="1849" spans="1:6" ht="15" x14ac:dyDescent="0.25">
      <c r="A1849" s="297" t="s">
        <v>455</v>
      </c>
      <c r="B1849" s="313">
        <v>215</v>
      </c>
      <c r="C1849" s="313" t="s">
        <v>640</v>
      </c>
      <c r="D1849" s="316">
        <v>35443958</v>
      </c>
      <c r="E1849" s="316">
        <v>528305.64489637862</v>
      </c>
      <c r="F1849" s="353">
        <v>792311.29291703249</v>
      </c>
    </row>
    <row r="1850" spans="1:6" ht="15" x14ac:dyDescent="0.25">
      <c r="A1850" s="298" t="s">
        <v>456</v>
      </c>
      <c r="B1850" s="315"/>
      <c r="C1850" s="315"/>
      <c r="D1850" s="317"/>
      <c r="E1850" s="317"/>
      <c r="F1850" s="354"/>
    </row>
    <row r="1851" spans="1:6" ht="15" x14ac:dyDescent="0.25">
      <c r="A1851" s="298" t="s">
        <v>457</v>
      </c>
      <c r="B1851" s="315"/>
      <c r="C1851" s="315"/>
      <c r="D1851" s="317"/>
      <c r="E1851" s="317"/>
      <c r="F1851" s="354"/>
    </row>
    <row r="1852" spans="1:6" ht="15" x14ac:dyDescent="0.25">
      <c r="A1852" s="298" t="s">
        <v>458</v>
      </c>
      <c r="B1852" s="315"/>
      <c r="C1852" s="315"/>
      <c r="D1852" s="317"/>
      <c r="E1852" s="317"/>
      <c r="F1852" s="354"/>
    </row>
    <row r="1853" spans="1:6" ht="15" x14ac:dyDescent="0.25">
      <c r="A1853" s="298" t="s">
        <v>459</v>
      </c>
      <c r="B1853" s="315"/>
      <c r="C1853" s="315"/>
      <c r="D1853" s="317"/>
      <c r="E1853" s="317"/>
      <c r="F1853" s="354"/>
    </row>
    <row r="1854" spans="1:6" ht="15" x14ac:dyDescent="0.25">
      <c r="A1854" s="298" t="s">
        <v>460</v>
      </c>
      <c r="B1854" s="315"/>
      <c r="C1854" s="315"/>
      <c r="D1854" s="317"/>
      <c r="E1854" s="317"/>
      <c r="F1854" s="354"/>
    </row>
    <row r="1855" spans="1:6" ht="15" x14ac:dyDescent="0.25">
      <c r="A1855" s="298" t="s">
        <v>461</v>
      </c>
      <c r="B1855" s="315"/>
      <c r="C1855" s="315"/>
      <c r="D1855" s="317"/>
      <c r="E1855" s="317"/>
      <c r="F1855" s="354"/>
    </row>
    <row r="1856" spans="1:6" ht="15" x14ac:dyDescent="0.25">
      <c r="A1856" s="299" t="s">
        <v>462</v>
      </c>
      <c r="B1856" s="314"/>
      <c r="C1856" s="314"/>
      <c r="D1856" s="318"/>
      <c r="E1856" s="318"/>
      <c r="F1856" s="355"/>
    </row>
    <row r="1857" spans="1:6" ht="15" x14ac:dyDescent="0.25">
      <c r="A1857" s="297" t="s">
        <v>463</v>
      </c>
      <c r="B1857" s="313">
        <v>215</v>
      </c>
      <c r="C1857" s="313" t="s">
        <v>640</v>
      </c>
      <c r="D1857" s="316">
        <v>5117304</v>
      </c>
      <c r="E1857" s="316">
        <v>1222599.9375</v>
      </c>
      <c r="F1857" s="353">
        <v>412281</v>
      </c>
    </row>
    <row r="1858" spans="1:6" ht="15" x14ac:dyDescent="0.25">
      <c r="A1858" s="298" t="s">
        <v>464</v>
      </c>
      <c r="B1858" s="315"/>
      <c r="C1858" s="315"/>
      <c r="D1858" s="317"/>
      <c r="E1858" s="317"/>
      <c r="F1858" s="354"/>
    </row>
    <row r="1859" spans="1:6" ht="15" x14ac:dyDescent="0.25">
      <c r="A1859" s="298" t="s">
        <v>465</v>
      </c>
      <c r="B1859" s="315"/>
      <c r="C1859" s="315"/>
      <c r="D1859" s="317"/>
      <c r="E1859" s="317"/>
      <c r="F1859" s="354"/>
    </row>
    <row r="1860" spans="1:6" ht="15" x14ac:dyDescent="0.25">
      <c r="A1860" s="298" t="s">
        <v>466</v>
      </c>
      <c r="B1860" s="315"/>
      <c r="C1860" s="315"/>
      <c r="D1860" s="317"/>
      <c r="E1860" s="317"/>
      <c r="F1860" s="354"/>
    </row>
    <row r="1861" spans="1:6" ht="15" x14ac:dyDescent="0.25">
      <c r="A1861" s="298" t="s">
        <v>467</v>
      </c>
      <c r="B1861" s="315"/>
      <c r="C1861" s="315"/>
      <c r="D1861" s="317"/>
      <c r="E1861" s="317"/>
      <c r="F1861" s="354"/>
    </row>
    <row r="1862" spans="1:6" ht="15" x14ac:dyDescent="0.25">
      <c r="A1862" s="298" t="s">
        <v>468</v>
      </c>
      <c r="B1862" s="315"/>
      <c r="C1862" s="315"/>
      <c r="D1862" s="317"/>
      <c r="E1862" s="317"/>
      <c r="F1862" s="354"/>
    </row>
    <row r="1863" spans="1:6" ht="15" x14ac:dyDescent="0.25">
      <c r="A1863" s="298" t="s">
        <v>469</v>
      </c>
      <c r="B1863" s="315"/>
      <c r="C1863" s="315"/>
      <c r="D1863" s="317"/>
      <c r="E1863" s="317"/>
      <c r="F1863" s="354"/>
    </row>
    <row r="1864" spans="1:6" ht="15" x14ac:dyDescent="0.25">
      <c r="A1864" s="298" t="s">
        <v>470</v>
      </c>
      <c r="B1864" s="315"/>
      <c r="C1864" s="315"/>
      <c r="D1864" s="317"/>
      <c r="E1864" s="317"/>
      <c r="F1864" s="354"/>
    </row>
    <row r="1865" spans="1:6" ht="15" x14ac:dyDescent="0.25">
      <c r="A1865" s="299" t="s">
        <v>471</v>
      </c>
      <c r="B1865" s="314"/>
      <c r="C1865" s="314"/>
      <c r="D1865" s="318"/>
      <c r="E1865" s="318"/>
      <c r="F1865" s="355"/>
    </row>
    <row r="1866" spans="1:6" ht="15" x14ac:dyDescent="0.25">
      <c r="A1866" s="297" t="s">
        <v>472</v>
      </c>
      <c r="B1866" s="313">
        <v>215</v>
      </c>
      <c r="C1866" s="313" t="s">
        <v>640</v>
      </c>
      <c r="D1866" s="316">
        <v>6976919</v>
      </c>
      <c r="E1866" s="316">
        <v>325439.5390625</v>
      </c>
      <c r="F1866" s="353">
        <v>224895</v>
      </c>
    </row>
    <row r="1867" spans="1:6" ht="15" x14ac:dyDescent="0.25">
      <c r="A1867" s="298" t="s">
        <v>473</v>
      </c>
      <c r="B1867" s="315"/>
      <c r="C1867" s="315"/>
      <c r="D1867" s="317"/>
      <c r="E1867" s="317"/>
      <c r="F1867" s="354"/>
    </row>
    <row r="1868" spans="1:6" ht="15" x14ac:dyDescent="0.25">
      <c r="A1868" s="299" t="s">
        <v>474</v>
      </c>
      <c r="B1868" s="314"/>
      <c r="C1868" s="314"/>
      <c r="D1868" s="318"/>
      <c r="E1868" s="318"/>
      <c r="F1868" s="355"/>
    </row>
    <row r="1869" spans="1:6" ht="15" x14ac:dyDescent="0.25">
      <c r="A1869" s="300" t="s">
        <v>475</v>
      </c>
      <c r="B1869" s="199">
        <v>215</v>
      </c>
      <c r="C1869" s="199" t="s">
        <v>640</v>
      </c>
      <c r="D1869" s="305">
        <v>4634737</v>
      </c>
      <c r="E1869" s="305">
        <v>98611.425531914894</v>
      </c>
      <c r="F1869" s="308">
        <v>29078.553191489362</v>
      </c>
    </row>
    <row r="1870" spans="1:6" ht="15" x14ac:dyDescent="0.25">
      <c r="A1870" s="300" t="s">
        <v>476</v>
      </c>
      <c r="B1870" s="199">
        <v>215</v>
      </c>
      <c r="C1870" s="199" t="s">
        <v>640</v>
      </c>
      <c r="D1870" s="305">
        <v>0</v>
      </c>
      <c r="E1870" s="305">
        <v>0</v>
      </c>
      <c r="F1870" s="308">
        <v>46592</v>
      </c>
    </row>
    <row r="1871" spans="1:6" ht="15" x14ac:dyDescent="0.25">
      <c r="A1871" s="300" t="s">
        <v>477</v>
      </c>
      <c r="B1871" s="199">
        <v>215</v>
      </c>
      <c r="C1871" s="199" t="s">
        <v>640</v>
      </c>
      <c r="D1871" s="305">
        <v>4759331</v>
      </c>
      <c r="E1871" s="305">
        <v>84988.053571428565</v>
      </c>
      <c r="F1871" s="308">
        <v>26779.928571428572</v>
      </c>
    </row>
    <row r="1872" spans="1:6" ht="15" x14ac:dyDescent="0.25">
      <c r="A1872" s="300" t="s">
        <v>478</v>
      </c>
      <c r="B1872" s="199">
        <v>215</v>
      </c>
      <c r="C1872" s="199" t="s">
        <v>640</v>
      </c>
      <c r="D1872" s="305">
        <v>715950</v>
      </c>
      <c r="E1872" s="305">
        <v>357975</v>
      </c>
      <c r="F1872" s="308">
        <v>90448</v>
      </c>
    </row>
    <row r="1873" spans="1:6" ht="15" x14ac:dyDescent="0.25">
      <c r="A1873" s="300" t="s">
        <v>479</v>
      </c>
      <c r="B1873" s="199">
        <v>215</v>
      </c>
      <c r="C1873" s="199" t="s">
        <v>640</v>
      </c>
      <c r="D1873" s="305">
        <v>5221293</v>
      </c>
      <c r="E1873" s="305">
        <v>87021.55</v>
      </c>
      <c r="F1873" s="308">
        <v>26554.799999999999</v>
      </c>
    </row>
    <row r="1874" spans="1:6" ht="15" x14ac:dyDescent="0.25">
      <c r="A1874" s="300" t="s">
        <v>480</v>
      </c>
      <c r="B1874" s="199">
        <v>215</v>
      </c>
      <c r="C1874" s="199" t="s">
        <v>640</v>
      </c>
      <c r="D1874" s="305">
        <v>4999658</v>
      </c>
      <c r="E1874" s="305">
        <v>86201</v>
      </c>
      <c r="F1874" s="308">
        <v>28919.379310344826</v>
      </c>
    </row>
    <row r="1875" spans="1:6" ht="15" x14ac:dyDescent="0.25">
      <c r="A1875" s="300" t="s">
        <v>481</v>
      </c>
      <c r="B1875" s="199">
        <v>215</v>
      </c>
      <c r="C1875" s="199" t="s">
        <v>640</v>
      </c>
      <c r="D1875" s="305">
        <v>4813548</v>
      </c>
      <c r="E1875" s="305">
        <v>82992.206896551725</v>
      </c>
      <c r="F1875" s="308">
        <v>27723.931034482757</v>
      </c>
    </row>
    <row r="1876" spans="1:6" ht="15" x14ac:dyDescent="0.25">
      <c r="A1876" s="300" t="s">
        <v>482</v>
      </c>
      <c r="B1876" s="199">
        <v>215</v>
      </c>
      <c r="C1876" s="199" t="s">
        <v>640</v>
      </c>
      <c r="D1876" s="305">
        <v>5211326</v>
      </c>
      <c r="E1876" s="305">
        <v>96506.037037037036</v>
      </c>
      <c r="F1876" s="308">
        <v>27596</v>
      </c>
    </row>
    <row r="1877" spans="1:6" ht="15" x14ac:dyDescent="0.25">
      <c r="A1877" s="300" t="s">
        <v>483</v>
      </c>
      <c r="B1877" s="199">
        <v>215</v>
      </c>
      <c r="C1877" s="199" t="s">
        <v>640</v>
      </c>
      <c r="D1877" s="305">
        <v>54811</v>
      </c>
      <c r="E1877" s="305">
        <v>27405.5</v>
      </c>
      <c r="F1877" s="308">
        <v>86388</v>
      </c>
    </row>
    <row r="1878" spans="1:6" ht="15" x14ac:dyDescent="0.25">
      <c r="A1878" s="300" t="s">
        <v>484</v>
      </c>
      <c r="B1878" s="199">
        <v>215</v>
      </c>
      <c r="C1878" s="199" t="s">
        <v>640</v>
      </c>
      <c r="D1878" s="305">
        <v>4466564</v>
      </c>
      <c r="E1878" s="305">
        <v>97099.217391304352</v>
      </c>
      <c r="F1878" s="308">
        <v>29679.130434782608</v>
      </c>
    </row>
    <row r="1879" spans="1:6" ht="15" x14ac:dyDescent="0.25">
      <c r="A1879" s="300" t="s">
        <v>485</v>
      </c>
      <c r="B1879" s="199">
        <v>215</v>
      </c>
      <c r="C1879" s="199" t="s">
        <v>640</v>
      </c>
      <c r="D1879" s="305">
        <v>2042527</v>
      </c>
      <c r="E1879" s="305">
        <v>2042527</v>
      </c>
      <c r="F1879" s="308">
        <v>129420</v>
      </c>
    </row>
    <row r="1880" spans="1:6" ht="15" x14ac:dyDescent="0.25">
      <c r="A1880" s="297" t="s">
        <v>486</v>
      </c>
      <c r="B1880" s="313">
        <v>215</v>
      </c>
      <c r="C1880" s="313" t="s">
        <v>640</v>
      </c>
      <c r="D1880" s="316">
        <v>6574858</v>
      </c>
      <c r="E1880" s="316">
        <v>300956.02197802195</v>
      </c>
      <c r="F1880" s="353">
        <v>143333.27472527474</v>
      </c>
    </row>
    <row r="1881" spans="1:6" ht="15" x14ac:dyDescent="0.25">
      <c r="A1881" s="299" t="s">
        <v>487</v>
      </c>
      <c r="B1881" s="314"/>
      <c r="C1881" s="314"/>
      <c r="D1881" s="318"/>
      <c r="E1881" s="318"/>
      <c r="F1881" s="355"/>
    </row>
    <row r="1882" spans="1:6" ht="15" x14ac:dyDescent="0.25">
      <c r="A1882" s="297" t="s">
        <v>488</v>
      </c>
      <c r="B1882" s="313">
        <v>215</v>
      </c>
      <c r="C1882" s="313" t="s">
        <v>640</v>
      </c>
      <c r="D1882" s="316">
        <v>7323132</v>
      </c>
      <c r="E1882" s="316">
        <v>268145.30337078648</v>
      </c>
      <c r="F1882" s="353">
        <v>168362.29213483146</v>
      </c>
    </row>
    <row r="1883" spans="1:6" ht="15" x14ac:dyDescent="0.25">
      <c r="A1883" s="298" t="s">
        <v>489</v>
      </c>
      <c r="B1883" s="315"/>
      <c r="C1883" s="315"/>
      <c r="D1883" s="317"/>
      <c r="E1883" s="317"/>
      <c r="F1883" s="354"/>
    </row>
    <row r="1884" spans="1:6" ht="15" x14ac:dyDescent="0.25">
      <c r="A1884" s="298" t="s">
        <v>490</v>
      </c>
      <c r="B1884" s="315"/>
      <c r="C1884" s="315"/>
      <c r="D1884" s="317"/>
      <c r="E1884" s="317"/>
      <c r="F1884" s="354"/>
    </row>
    <row r="1885" spans="1:6" ht="15" x14ac:dyDescent="0.25">
      <c r="A1885" s="299" t="s">
        <v>491</v>
      </c>
      <c r="B1885" s="314"/>
      <c r="C1885" s="314"/>
      <c r="D1885" s="318"/>
      <c r="E1885" s="318"/>
      <c r="F1885" s="355"/>
    </row>
    <row r="1886" spans="1:6" ht="15" x14ac:dyDescent="0.25">
      <c r="A1886" s="300" t="s">
        <v>492</v>
      </c>
      <c r="B1886" s="199">
        <v>215</v>
      </c>
      <c r="C1886" s="199" t="s">
        <v>640</v>
      </c>
      <c r="D1886" s="305">
        <v>2174884</v>
      </c>
      <c r="E1886" s="305">
        <v>53045.951219512193</v>
      </c>
      <c r="F1886" s="308">
        <v>22196.487804878048</v>
      </c>
    </row>
    <row r="1887" spans="1:6" ht="15" x14ac:dyDescent="0.25">
      <c r="A1887" s="300" t="s">
        <v>493</v>
      </c>
      <c r="B1887" s="199">
        <v>215</v>
      </c>
      <c r="C1887" s="199" t="s">
        <v>640</v>
      </c>
      <c r="D1887" s="305">
        <v>3077634</v>
      </c>
      <c r="E1887" s="305">
        <v>75064.243902439019</v>
      </c>
      <c r="F1887" s="308">
        <v>22070.634146341465</v>
      </c>
    </row>
    <row r="1888" spans="1:6" ht="15" x14ac:dyDescent="0.25">
      <c r="A1888" s="301" t="s">
        <v>494</v>
      </c>
      <c r="B1888" s="313">
        <v>215</v>
      </c>
      <c r="C1888" s="313" t="s">
        <v>640</v>
      </c>
      <c r="D1888" s="316">
        <v>11694333</v>
      </c>
      <c r="E1888" s="316">
        <v>254200.2936444087</v>
      </c>
      <c r="F1888" s="353">
        <v>95703.349959774729</v>
      </c>
    </row>
    <row r="1889" spans="1:6" ht="15" x14ac:dyDescent="0.25">
      <c r="A1889" s="299" t="s">
        <v>950</v>
      </c>
      <c r="B1889" s="314"/>
      <c r="C1889" s="314"/>
      <c r="D1889" s="318"/>
      <c r="E1889" s="318"/>
      <c r="F1889" s="355"/>
    </row>
    <row r="1890" spans="1:6" ht="15" x14ac:dyDescent="0.25">
      <c r="A1890" s="300" t="s">
        <v>495</v>
      </c>
      <c r="B1890" s="199">
        <v>215</v>
      </c>
      <c r="C1890" s="199" t="s">
        <v>640</v>
      </c>
      <c r="D1890" s="305">
        <v>593893</v>
      </c>
      <c r="E1890" s="305">
        <v>32994.055555555555</v>
      </c>
      <c r="F1890" s="308">
        <v>21015.333333333332</v>
      </c>
    </row>
    <row r="1891" spans="1:6" ht="15" x14ac:dyDescent="0.25">
      <c r="A1891" s="300" t="s">
        <v>496</v>
      </c>
      <c r="B1891" s="199">
        <v>215</v>
      </c>
      <c r="C1891" s="199" t="s">
        <v>640</v>
      </c>
      <c r="D1891" s="305">
        <v>755440</v>
      </c>
      <c r="E1891" s="305">
        <v>39760</v>
      </c>
      <c r="F1891" s="308">
        <v>19979.36842105263</v>
      </c>
    </row>
    <row r="1892" spans="1:6" ht="15" x14ac:dyDescent="0.25">
      <c r="A1892" s="297" t="s">
        <v>497</v>
      </c>
      <c r="B1892" s="313">
        <v>215</v>
      </c>
      <c r="C1892" s="313" t="s">
        <v>640</v>
      </c>
      <c r="D1892" s="316">
        <v>3516908</v>
      </c>
      <c r="E1892" s="316">
        <v>2744308.5</v>
      </c>
      <c r="F1892" s="353">
        <v>361248</v>
      </c>
    </row>
    <row r="1893" spans="1:6" ht="15" x14ac:dyDescent="0.25">
      <c r="A1893" s="298" t="s">
        <v>498</v>
      </c>
      <c r="B1893" s="315"/>
      <c r="C1893" s="315"/>
      <c r="D1893" s="317"/>
      <c r="E1893" s="317"/>
      <c r="F1893" s="354"/>
    </row>
    <row r="1894" spans="1:6" ht="15" x14ac:dyDescent="0.25">
      <c r="A1894" s="298" t="s">
        <v>951</v>
      </c>
      <c r="B1894" s="315"/>
      <c r="C1894" s="315"/>
      <c r="D1894" s="317"/>
      <c r="E1894" s="317"/>
      <c r="F1894" s="354"/>
    </row>
    <row r="1895" spans="1:6" ht="15" x14ac:dyDescent="0.25">
      <c r="A1895" s="298" t="s">
        <v>952</v>
      </c>
      <c r="B1895" s="315"/>
      <c r="C1895" s="315"/>
      <c r="D1895" s="317"/>
      <c r="E1895" s="317"/>
      <c r="F1895" s="354"/>
    </row>
    <row r="1896" spans="1:6" ht="15" x14ac:dyDescent="0.25">
      <c r="A1896" s="298" t="s">
        <v>953</v>
      </c>
      <c r="B1896" s="315"/>
      <c r="C1896" s="315"/>
      <c r="D1896" s="317"/>
      <c r="E1896" s="317"/>
      <c r="F1896" s="354"/>
    </row>
    <row r="1897" spans="1:6" ht="15" x14ac:dyDescent="0.25">
      <c r="A1897" s="298" t="s">
        <v>954</v>
      </c>
      <c r="B1897" s="314"/>
      <c r="C1897" s="314"/>
      <c r="D1897" s="318"/>
      <c r="E1897" s="318"/>
      <c r="F1897" s="355"/>
    </row>
    <row r="1898" spans="1:6" ht="15" x14ac:dyDescent="0.25">
      <c r="A1898" s="300" t="s">
        <v>499</v>
      </c>
      <c r="B1898" s="199">
        <v>215</v>
      </c>
      <c r="C1898" s="199" t="s">
        <v>640</v>
      </c>
      <c r="D1898" s="305">
        <v>3061736</v>
      </c>
      <c r="E1898" s="305">
        <v>80572</v>
      </c>
      <c r="F1898" s="308">
        <v>27955.263157894737</v>
      </c>
    </row>
    <row r="1899" spans="1:6" ht="15" x14ac:dyDescent="0.25">
      <c r="A1899" s="297" t="s">
        <v>500</v>
      </c>
      <c r="B1899" s="313">
        <v>215</v>
      </c>
      <c r="C1899" s="313" t="s">
        <v>640</v>
      </c>
      <c r="D1899" s="316">
        <v>6727933</v>
      </c>
      <c r="E1899" s="316">
        <v>367420.67251461989</v>
      </c>
      <c r="F1899" s="353">
        <v>148090.45614035087</v>
      </c>
    </row>
    <row r="1900" spans="1:6" ht="15" x14ac:dyDescent="0.25">
      <c r="A1900" s="298" t="s">
        <v>501</v>
      </c>
      <c r="B1900" s="315"/>
      <c r="C1900" s="315"/>
      <c r="D1900" s="317"/>
      <c r="E1900" s="317"/>
      <c r="F1900" s="354"/>
    </row>
    <row r="1901" spans="1:6" ht="15" x14ac:dyDescent="0.25">
      <c r="A1901" s="298" t="s">
        <v>502</v>
      </c>
      <c r="B1901" s="315"/>
      <c r="C1901" s="315"/>
      <c r="D1901" s="317"/>
      <c r="E1901" s="317"/>
      <c r="F1901" s="354"/>
    </row>
    <row r="1902" spans="1:6" ht="15" x14ac:dyDescent="0.25">
      <c r="A1902" s="298" t="s">
        <v>503</v>
      </c>
      <c r="B1902" s="315"/>
      <c r="C1902" s="315"/>
      <c r="D1902" s="317"/>
      <c r="E1902" s="317"/>
      <c r="F1902" s="354"/>
    </row>
    <row r="1903" spans="1:6" ht="15" x14ac:dyDescent="0.25">
      <c r="A1903" s="298" t="s">
        <v>504</v>
      </c>
      <c r="B1903" s="315"/>
      <c r="C1903" s="315"/>
      <c r="D1903" s="317"/>
      <c r="E1903" s="317"/>
      <c r="F1903" s="354"/>
    </row>
    <row r="1904" spans="1:6" ht="15" x14ac:dyDescent="0.25">
      <c r="A1904" s="298" t="s">
        <v>505</v>
      </c>
      <c r="B1904" s="315"/>
      <c r="C1904" s="315"/>
      <c r="D1904" s="317"/>
      <c r="E1904" s="317"/>
      <c r="F1904" s="354"/>
    </row>
    <row r="1905" spans="1:6" ht="15" x14ac:dyDescent="0.25">
      <c r="A1905" s="299" t="s">
        <v>506</v>
      </c>
      <c r="B1905" s="314"/>
      <c r="C1905" s="314"/>
      <c r="D1905" s="318"/>
      <c r="E1905" s="318"/>
      <c r="F1905" s="355"/>
    </row>
    <row r="1906" spans="1:6" ht="15" x14ac:dyDescent="0.25">
      <c r="A1906" s="300" t="s">
        <v>507</v>
      </c>
      <c r="B1906" s="199">
        <v>215</v>
      </c>
      <c r="C1906" s="199" t="s">
        <v>640</v>
      </c>
      <c r="D1906" s="305">
        <v>2829015</v>
      </c>
      <c r="E1906" s="305">
        <v>74447.763157894733</v>
      </c>
      <c r="F1906" s="308">
        <v>27768</v>
      </c>
    </row>
    <row r="1907" spans="1:6" ht="15" x14ac:dyDescent="0.25">
      <c r="A1907" s="300" t="s">
        <v>508</v>
      </c>
      <c r="B1907" s="199">
        <v>215</v>
      </c>
      <c r="C1907" s="199" t="s">
        <v>640</v>
      </c>
      <c r="D1907" s="305">
        <v>653455</v>
      </c>
      <c r="E1907" s="305">
        <v>36303.055555555555</v>
      </c>
      <c r="F1907" s="308">
        <v>21089.333333333332</v>
      </c>
    </row>
    <row r="1908" spans="1:6" ht="15" x14ac:dyDescent="0.25">
      <c r="A1908" s="300" t="s">
        <v>643</v>
      </c>
      <c r="B1908" s="199">
        <v>215</v>
      </c>
      <c r="C1908" s="199" t="s">
        <v>640</v>
      </c>
      <c r="D1908" s="305">
        <v>1748885</v>
      </c>
      <c r="E1908" s="305">
        <v>46023.289473684214</v>
      </c>
      <c r="F1908" s="308">
        <v>28232.052631578947</v>
      </c>
    </row>
    <row r="1909" spans="1:6" ht="15" x14ac:dyDescent="0.25">
      <c r="A1909" s="300" t="s">
        <v>509</v>
      </c>
      <c r="B1909" s="199">
        <v>215</v>
      </c>
      <c r="C1909" s="199" t="s">
        <v>640</v>
      </c>
      <c r="D1909" s="305">
        <v>1399334</v>
      </c>
      <c r="E1909" s="305">
        <v>37819.83783783784</v>
      </c>
      <c r="F1909" s="308">
        <v>28397.18918918919</v>
      </c>
    </row>
    <row r="1910" spans="1:6" ht="15" x14ac:dyDescent="0.25">
      <c r="A1910" s="300" t="s">
        <v>510</v>
      </c>
      <c r="B1910" s="199">
        <v>215</v>
      </c>
      <c r="C1910" s="199" t="s">
        <v>640</v>
      </c>
      <c r="D1910" s="305">
        <v>2127766</v>
      </c>
      <c r="E1910" s="305">
        <v>57507.189189189186</v>
      </c>
      <c r="F1910" s="308">
        <v>28136.432432432433</v>
      </c>
    </row>
    <row r="1911" spans="1:6" ht="15" x14ac:dyDescent="0.25">
      <c r="A1911" s="300" t="s">
        <v>511</v>
      </c>
      <c r="B1911" s="199">
        <v>215</v>
      </c>
      <c r="C1911" s="199" t="s">
        <v>640</v>
      </c>
      <c r="D1911" s="305">
        <v>4098179</v>
      </c>
      <c r="E1911" s="305">
        <v>107846.81578947368</v>
      </c>
      <c r="F1911" s="308">
        <v>27639.78947368421</v>
      </c>
    </row>
    <row r="1912" spans="1:6" ht="15" x14ac:dyDescent="0.25">
      <c r="A1912" s="300" t="s">
        <v>512</v>
      </c>
      <c r="B1912" s="199">
        <v>215</v>
      </c>
      <c r="C1912" s="199" t="s">
        <v>640</v>
      </c>
      <c r="D1912" s="305">
        <v>1166836</v>
      </c>
      <c r="E1912" s="305">
        <v>61412.42105263158</v>
      </c>
      <c r="F1912" s="308">
        <v>19979.36842105263</v>
      </c>
    </row>
    <row r="1913" spans="1:6" ht="15" x14ac:dyDescent="0.25">
      <c r="A1913" s="300" t="s">
        <v>513</v>
      </c>
      <c r="B1913" s="199">
        <v>215</v>
      </c>
      <c r="C1913" s="199" t="s">
        <v>640</v>
      </c>
      <c r="D1913" s="305">
        <v>3214446</v>
      </c>
      <c r="E1913" s="305">
        <v>60649.92452830189</v>
      </c>
      <c r="F1913" s="308">
        <v>18409.358490566039</v>
      </c>
    </row>
    <row r="1914" spans="1:6" ht="15" x14ac:dyDescent="0.25">
      <c r="A1914" s="300" t="s">
        <v>514</v>
      </c>
      <c r="B1914" s="199">
        <v>215</v>
      </c>
      <c r="C1914" s="199" t="s">
        <v>640</v>
      </c>
      <c r="D1914" s="305">
        <v>2860189</v>
      </c>
      <c r="E1914" s="305">
        <v>55003.634615384617</v>
      </c>
      <c r="F1914" s="308">
        <v>18750.461538461539</v>
      </c>
    </row>
    <row r="1915" spans="1:6" ht="15" x14ac:dyDescent="0.25">
      <c r="A1915" s="300" t="s">
        <v>515</v>
      </c>
      <c r="B1915" s="199">
        <v>215</v>
      </c>
      <c r="C1915" s="199" t="s">
        <v>640</v>
      </c>
      <c r="D1915" s="305">
        <v>2997965</v>
      </c>
      <c r="E1915" s="305">
        <v>56565.377358490565</v>
      </c>
      <c r="F1915" s="308">
        <v>18842.037735849055</v>
      </c>
    </row>
    <row r="1916" spans="1:6" ht="15" x14ac:dyDescent="0.25">
      <c r="A1916" s="300" t="s">
        <v>516</v>
      </c>
      <c r="B1916" s="199">
        <v>215</v>
      </c>
      <c r="C1916" s="199" t="s">
        <v>640</v>
      </c>
      <c r="D1916" s="305">
        <v>2912422</v>
      </c>
      <c r="E1916" s="305">
        <v>54951.358490566039</v>
      </c>
      <c r="F1916" s="308">
        <v>18842.037735849055</v>
      </c>
    </row>
    <row r="1917" spans="1:6" ht="15" x14ac:dyDescent="0.25">
      <c r="A1917" s="300" t="s">
        <v>517</v>
      </c>
      <c r="B1917" s="199">
        <v>215</v>
      </c>
      <c r="C1917" s="199" t="s">
        <v>640</v>
      </c>
      <c r="D1917" s="305">
        <v>1795511</v>
      </c>
      <c r="E1917" s="305">
        <v>33877.566037735851</v>
      </c>
      <c r="F1917" s="308">
        <v>18729.056603773584</v>
      </c>
    </row>
    <row r="1918" spans="1:6" ht="15" x14ac:dyDescent="0.25">
      <c r="A1918" s="300" t="s">
        <v>518</v>
      </c>
      <c r="B1918" s="199">
        <v>215</v>
      </c>
      <c r="C1918" s="199" t="s">
        <v>640</v>
      </c>
      <c r="D1918" s="305">
        <v>2924861</v>
      </c>
      <c r="E1918" s="305">
        <v>55186.056603773584</v>
      </c>
      <c r="F1918" s="308">
        <v>18842.037735849055</v>
      </c>
    </row>
    <row r="1919" spans="1:6" ht="15" x14ac:dyDescent="0.25">
      <c r="A1919" s="300" t="s">
        <v>519</v>
      </c>
      <c r="B1919" s="199">
        <v>215</v>
      </c>
      <c r="C1919" s="199" t="s">
        <v>640</v>
      </c>
      <c r="D1919" s="305">
        <v>9741420</v>
      </c>
      <c r="E1919" s="305">
        <v>9741420</v>
      </c>
      <c r="F1919" s="308">
        <v>1994580</v>
      </c>
    </row>
    <row r="1920" spans="1:6" ht="15" x14ac:dyDescent="0.25">
      <c r="A1920" s="300" t="s">
        <v>520</v>
      </c>
      <c r="B1920" s="199">
        <v>215</v>
      </c>
      <c r="C1920" s="199" t="s">
        <v>640</v>
      </c>
      <c r="D1920" s="305">
        <v>19239637</v>
      </c>
      <c r="E1920" s="305">
        <v>19239637</v>
      </c>
      <c r="F1920" s="308">
        <v>1995228</v>
      </c>
    </row>
    <row r="1921" spans="1:6" ht="15" x14ac:dyDescent="0.25">
      <c r="A1921" s="300" t="s">
        <v>521</v>
      </c>
      <c r="B1921" s="199">
        <v>215</v>
      </c>
      <c r="C1921" s="199" t="s">
        <v>640</v>
      </c>
      <c r="D1921" s="305">
        <v>7626717</v>
      </c>
      <c r="E1921" s="305">
        <v>3813358.5</v>
      </c>
      <c r="F1921" s="308">
        <v>199518</v>
      </c>
    </row>
    <row r="1922" spans="1:6" ht="15" x14ac:dyDescent="0.25">
      <c r="A1922" s="300" t="s">
        <v>522</v>
      </c>
      <c r="B1922" s="199">
        <v>215</v>
      </c>
      <c r="C1922" s="199" t="s">
        <v>640</v>
      </c>
      <c r="D1922" s="305">
        <v>8120321</v>
      </c>
      <c r="E1922" s="305">
        <v>8120321</v>
      </c>
      <c r="F1922" s="308">
        <v>528684</v>
      </c>
    </row>
    <row r="1923" spans="1:6" ht="15" x14ac:dyDescent="0.25">
      <c r="A1923" s="300" t="s">
        <v>523</v>
      </c>
      <c r="B1923" s="199">
        <v>215</v>
      </c>
      <c r="C1923" s="199" t="s">
        <v>640</v>
      </c>
      <c r="D1923" s="305">
        <v>0</v>
      </c>
      <c r="E1923" s="305">
        <v>0</v>
      </c>
      <c r="F1923" s="308">
        <v>432480</v>
      </c>
    </row>
    <row r="1924" spans="1:6" ht="15" x14ac:dyDescent="0.25">
      <c r="A1924" s="300" t="s">
        <v>524</v>
      </c>
      <c r="B1924" s="199">
        <v>215</v>
      </c>
      <c r="C1924" s="199" t="s">
        <v>640</v>
      </c>
      <c r="D1924" s="305">
        <v>14350380</v>
      </c>
      <c r="E1924" s="305">
        <v>14350380</v>
      </c>
      <c r="F1924" s="308">
        <v>2113407</v>
      </c>
    </row>
    <row r="1925" spans="1:6" ht="15" x14ac:dyDescent="0.25">
      <c r="A1925" s="297" t="s">
        <v>525</v>
      </c>
      <c r="B1925" s="313">
        <v>215</v>
      </c>
      <c r="C1925" s="313" t="s">
        <v>640</v>
      </c>
      <c r="D1925" s="316">
        <v>1355599</v>
      </c>
      <c r="E1925" s="316">
        <v>346835.32692307694</v>
      </c>
      <c r="F1925" s="353">
        <v>243435.46153846153</v>
      </c>
    </row>
    <row r="1926" spans="1:6" ht="15" x14ac:dyDescent="0.25">
      <c r="A1926" s="298" t="s">
        <v>526</v>
      </c>
      <c r="B1926" s="315"/>
      <c r="C1926" s="315"/>
      <c r="D1926" s="317"/>
      <c r="E1926" s="317"/>
      <c r="F1926" s="354"/>
    </row>
    <row r="1927" spans="1:6" ht="15" x14ac:dyDescent="0.25">
      <c r="A1927" s="298" t="s">
        <v>527</v>
      </c>
      <c r="B1927" s="315"/>
      <c r="C1927" s="315"/>
      <c r="D1927" s="317"/>
      <c r="E1927" s="317"/>
      <c r="F1927" s="354"/>
    </row>
    <row r="1928" spans="1:6" ht="15" x14ac:dyDescent="0.25">
      <c r="A1928" s="299" t="s">
        <v>528</v>
      </c>
      <c r="B1928" s="314"/>
      <c r="C1928" s="314"/>
      <c r="D1928" s="318"/>
      <c r="E1928" s="318"/>
      <c r="F1928" s="355"/>
    </row>
    <row r="1929" spans="1:6" ht="15" x14ac:dyDescent="0.25">
      <c r="A1929" s="300" t="s">
        <v>529</v>
      </c>
      <c r="B1929" s="199">
        <v>215</v>
      </c>
      <c r="C1929" s="199" t="s">
        <v>640</v>
      </c>
      <c r="D1929" s="305">
        <v>1296439</v>
      </c>
      <c r="E1929" s="305">
        <v>72024.388888888891</v>
      </c>
      <c r="F1929" s="308">
        <v>23594</v>
      </c>
    </row>
    <row r="1930" spans="1:6" ht="15" x14ac:dyDescent="0.25">
      <c r="A1930" s="300" t="s">
        <v>530</v>
      </c>
      <c r="B1930" s="199">
        <v>215</v>
      </c>
      <c r="C1930" s="199" t="s">
        <v>640</v>
      </c>
      <c r="D1930" s="305">
        <v>1872408</v>
      </c>
      <c r="E1930" s="305">
        <v>89162.28571428571</v>
      </c>
      <c r="F1930" s="308">
        <v>19620</v>
      </c>
    </row>
    <row r="1931" spans="1:6" ht="15" x14ac:dyDescent="0.25">
      <c r="A1931" s="300" t="s">
        <v>531</v>
      </c>
      <c r="B1931" s="199">
        <v>215</v>
      </c>
      <c r="C1931" s="199" t="s">
        <v>640</v>
      </c>
      <c r="D1931" s="305">
        <v>5177224</v>
      </c>
      <c r="E1931" s="305">
        <v>5177224</v>
      </c>
      <c r="F1931" s="308">
        <v>1376640</v>
      </c>
    </row>
    <row r="1932" spans="1:6" ht="15" x14ac:dyDescent="0.25">
      <c r="A1932" s="300" t="s">
        <v>532</v>
      </c>
      <c r="B1932" s="199">
        <v>215</v>
      </c>
      <c r="C1932" s="199" t="s">
        <v>640</v>
      </c>
      <c r="D1932" s="305">
        <v>6752304</v>
      </c>
      <c r="E1932" s="305">
        <v>68901.061224489793</v>
      </c>
      <c r="F1932" s="308">
        <v>29083.836734693876</v>
      </c>
    </row>
    <row r="1933" spans="1:6" ht="15" x14ac:dyDescent="0.25">
      <c r="A1933" s="297" t="s">
        <v>533</v>
      </c>
      <c r="B1933" s="313">
        <v>215</v>
      </c>
      <c r="C1933" s="313" t="s">
        <v>640</v>
      </c>
      <c r="D1933" s="316">
        <v>756849</v>
      </c>
      <c r="E1933" s="316">
        <v>756849</v>
      </c>
      <c r="F1933" s="353">
        <v>650136</v>
      </c>
    </row>
    <row r="1934" spans="1:6" ht="15" x14ac:dyDescent="0.25">
      <c r="A1934" s="298" t="s">
        <v>534</v>
      </c>
      <c r="B1934" s="315"/>
      <c r="C1934" s="315"/>
      <c r="D1934" s="317"/>
      <c r="E1934" s="317"/>
      <c r="F1934" s="354"/>
    </row>
    <row r="1935" spans="1:6" ht="15" x14ac:dyDescent="0.25">
      <c r="A1935" s="298" t="s">
        <v>535</v>
      </c>
      <c r="B1935" s="315"/>
      <c r="C1935" s="315"/>
      <c r="D1935" s="317"/>
      <c r="E1935" s="317"/>
      <c r="F1935" s="354"/>
    </row>
    <row r="1936" spans="1:6" ht="15" x14ac:dyDescent="0.25">
      <c r="A1936" s="298" t="s">
        <v>536</v>
      </c>
      <c r="B1936" s="315"/>
      <c r="C1936" s="315"/>
      <c r="D1936" s="317"/>
      <c r="E1936" s="317"/>
      <c r="F1936" s="354"/>
    </row>
    <row r="1937" spans="1:6" ht="15" x14ac:dyDescent="0.25">
      <c r="A1937" s="298" t="s">
        <v>537</v>
      </c>
      <c r="B1937" s="315"/>
      <c r="C1937" s="315"/>
      <c r="D1937" s="317"/>
      <c r="E1937" s="317"/>
      <c r="F1937" s="354"/>
    </row>
    <row r="1938" spans="1:6" ht="15" x14ac:dyDescent="0.25">
      <c r="A1938" s="298" t="s">
        <v>538</v>
      </c>
      <c r="B1938" s="315"/>
      <c r="C1938" s="315"/>
      <c r="D1938" s="317"/>
      <c r="E1938" s="317"/>
      <c r="F1938" s="354"/>
    </row>
    <row r="1939" spans="1:6" ht="15" x14ac:dyDescent="0.25">
      <c r="A1939" s="298" t="s">
        <v>539</v>
      </c>
      <c r="B1939" s="314"/>
      <c r="C1939" s="314"/>
      <c r="D1939" s="318"/>
      <c r="E1939" s="318"/>
      <c r="F1939" s="355"/>
    </row>
    <row r="1940" spans="1:6" ht="15" x14ac:dyDescent="0.25">
      <c r="A1940" s="297" t="s">
        <v>540</v>
      </c>
      <c r="B1940" s="313">
        <v>215</v>
      </c>
      <c r="C1940" s="313" t="s">
        <v>640</v>
      </c>
      <c r="D1940" s="316">
        <v>4838884</v>
      </c>
      <c r="E1940" s="316">
        <v>4783633.5</v>
      </c>
      <c r="F1940" s="353">
        <v>1095888</v>
      </c>
    </row>
    <row r="1941" spans="1:6" ht="15" x14ac:dyDescent="0.25">
      <c r="A1941" s="298" t="s">
        <v>541</v>
      </c>
      <c r="B1941" s="315"/>
      <c r="C1941" s="315"/>
      <c r="D1941" s="317"/>
      <c r="E1941" s="317"/>
      <c r="F1941" s="354"/>
    </row>
    <row r="1942" spans="1:6" ht="15" x14ac:dyDescent="0.25">
      <c r="A1942" s="299" t="s">
        <v>542</v>
      </c>
      <c r="B1942" s="314"/>
      <c r="C1942" s="314"/>
      <c r="D1942" s="318"/>
      <c r="E1942" s="318"/>
      <c r="F1942" s="355"/>
    </row>
    <row r="1943" spans="1:6" ht="15" x14ac:dyDescent="0.25">
      <c r="A1943" s="302" t="s">
        <v>543</v>
      </c>
      <c r="B1943" s="313">
        <v>215</v>
      </c>
      <c r="C1943" s="313" t="s">
        <v>640</v>
      </c>
      <c r="D1943" s="316">
        <v>4526096</v>
      </c>
      <c r="E1943" s="316">
        <v>2847221.7931034481</v>
      </c>
      <c r="F1943" s="353">
        <v>386743.44827586209</v>
      </c>
    </row>
    <row r="1944" spans="1:6" ht="15" x14ac:dyDescent="0.25">
      <c r="A1944" s="302" t="s">
        <v>544</v>
      </c>
      <c r="B1944" s="315"/>
      <c r="C1944" s="315"/>
      <c r="D1944" s="317"/>
      <c r="E1944" s="317"/>
      <c r="F1944" s="354"/>
    </row>
    <row r="1945" spans="1:6" ht="15" x14ac:dyDescent="0.25">
      <c r="A1945" s="302" t="s">
        <v>545</v>
      </c>
      <c r="B1945" s="315"/>
      <c r="C1945" s="315"/>
      <c r="D1945" s="317"/>
      <c r="E1945" s="317"/>
      <c r="F1945" s="354"/>
    </row>
    <row r="1946" spans="1:6" ht="15" x14ac:dyDescent="0.25">
      <c r="A1946" s="302" t="s">
        <v>546</v>
      </c>
      <c r="B1946" s="315"/>
      <c r="C1946" s="315"/>
      <c r="D1946" s="317"/>
      <c r="E1946" s="317"/>
      <c r="F1946" s="354"/>
    </row>
    <row r="1947" spans="1:6" ht="15" x14ac:dyDescent="0.25">
      <c r="A1947" s="125" t="s">
        <v>547</v>
      </c>
      <c r="B1947" s="315"/>
      <c r="C1947" s="315"/>
      <c r="D1947" s="317"/>
      <c r="E1947" s="317"/>
      <c r="F1947" s="354"/>
    </row>
    <row r="1948" spans="1:6" ht="15" x14ac:dyDescent="0.25">
      <c r="A1948" s="302" t="s">
        <v>548</v>
      </c>
      <c r="B1948" s="314"/>
      <c r="C1948" s="314"/>
      <c r="D1948" s="318"/>
      <c r="E1948" s="318"/>
      <c r="F1948" s="355"/>
    </row>
    <row r="1949" spans="1:6" ht="15" x14ac:dyDescent="0.25">
      <c r="A1949" s="297" t="s">
        <v>549</v>
      </c>
      <c r="B1949" s="313">
        <v>215</v>
      </c>
      <c r="C1949" s="313" t="s">
        <v>640</v>
      </c>
      <c r="D1949" s="316">
        <v>44536</v>
      </c>
      <c r="E1949" s="316">
        <v>11134</v>
      </c>
      <c r="F1949" s="353">
        <v>81973</v>
      </c>
    </row>
    <row r="1950" spans="1:6" ht="15" x14ac:dyDescent="0.25">
      <c r="A1950" s="299" t="s">
        <v>955</v>
      </c>
      <c r="B1950" s="314"/>
      <c r="C1950" s="314"/>
      <c r="D1950" s="318"/>
      <c r="E1950" s="318"/>
      <c r="F1950" s="355"/>
    </row>
    <row r="1951" spans="1:6" ht="15" x14ac:dyDescent="0.25">
      <c r="A1951" s="302" t="s">
        <v>550</v>
      </c>
      <c r="B1951" s="313">
        <v>215</v>
      </c>
      <c r="C1951" s="313" t="s">
        <v>640</v>
      </c>
      <c r="D1951" s="316">
        <v>4980266</v>
      </c>
      <c r="E1951" s="316">
        <v>4980266</v>
      </c>
      <c r="F1951" s="353">
        <v>1732980</v>
      </c>
    </row>
    <row r="1952" spans="1:6" ht="15" x14ac:dyDescent="0.25">
      <c r="A1952" s="302" t="s">
        <v>551</v>
      </c>
      <c r="B1952" s="315"/>
      <c r="C1952" s="315"/>
      <c r="D1952" s="317"/>
      <c r="E1952" s="317"/>
      <c r="F1952" s="354"/>
    </row>
    <row r="1953" spans="1:6" ht="15" x14ac:dyDescent="0.25">
      <c r="A1953" s="302" t="s">
        <v>552</v>
      </c>
      <c r="B1953" s="315"/>
      <c r="C1953" s="315"/>
      <c r="D1953" s="317"/>
      <c r="E1953" s="317"/>
      <c r="F1953" s="354"/>
    </row>
    <row r="1954" spans="1:6" ht="15" x14ac:dyDescent="0.25">
      <c r="A1954" s="302" t="s">
        <v>553</v>
      </c>
      <c r="B1954" s="315"/>
      <c r="C1954" s="315"/>
      <c r="D1954" s="317"/>
      <c r="E1954" s="317"/>
      <c r="F1954" s="354"/>
    </row>
    <row r="1955" spans="1:6" ht="15" x14ac:dyDescent="0.25">
      <c r="A1955" s="302" t="s">
        <v>554</v>
      </c>
      <c r="B1955" s="315"/>
      <c r="C1955" s="315"/>
      <c r="D1955" s="317"/>
      <c r="E1955" s="317"/>
      <c r="F1955" s="354"/>
    </row>
    <row r="1956" spans="1:6" ht="15" x14ac:dyDescent="0.25">
      <c r="A1956" s="302" t="s">
        <v>555</v>
      </c>
      <c r="B1956" s="315"/>
      <c r="C1956" s="315"/>
      <c r="D1956" s="317"/>
      <c r="E1956" s="317"/>
      <c r="F1956" s="354"/>
    </row>
    <row r="1957" spans="1:6" ht="15" x14ac:dyDescent="0.25">
      <c r="A1957" s="302" t="s">
        <v>556</v>
      </c>
      <c r="B1957" s="315"/>
      <c r="C1957" s="315"/>
      <c r="D1957" s="317"/>
      <c r="E1957" s="317"/>
      <c r="F1957" s="354"/>
    </row>
    <row r="1958" spans="1:6" ht="15" x14ac:dyDescent="0.25">
      <c r="A1958" s="302" t="s">
        <v>557</v>
      </c>
      <c r="B1958" s="315"/>
      <c r="C1958" s="315"/>
      <c r="D1958" s="317"/>
      <c r="E1958" s="317"/>
      <c r="F1958" s="354"/>
    </row>
    <row r="1959" spans="1:6" ht="15" x14ac:dyDescent="0.25">
      <c r="A1959" s="302" t="s">
        <v>558</v>
      </c>
      <c r="B1959" s="315"/>
      <c r="C1959" s="315"/>
      <c r="D1959" s="317"/>
      <c r="E1959" s="317"/>
      <c r="F1959" s="354"/>
    </row>
    <row r="1960" spans="1:6" ht="15" x14ac:dyDescent="0.25">
      <c r="A1960" s="302" t="s">
        <v>559</v>
      </c>
      <c r="B1960" s="315"/>
      <c r="C1960" s="315"/>
      <c r="D1960" s="317"/>
      <c r="E1960" s="317"/>
      <c r="F1960" s="354"/>
    </row>
    <row r="1961" spans="1:6" ht="15" x14ac:dyDescent="0.25">
      <c r="A1961" s="302" t="s">
        <v>560</v>
      </c>
      <c r="B1961" s="315"/>
      <c r="C1961" s="315"/>
      <c r="D1961" s="317"/>
      <c r="E1961" s="317"/>
      <c r="F1961" s="354"/>
    </row>
    <row r="1962" spans="1:6" ht="15" x14ac:dyDescent="0.25">
      <c r="A1962" s="302" t="s">
        <v>561</v>
      </c>
      <c r="B1962" s="315"/>
      <c r="C1962" s="315"/>
      <c r="D1962" s="317"/>
      <c r="E1962" s="317"/>
      <c r="F1962" s="354"/>
    </row>
    <row r="1963" spans="1:6" ht="15" x14ac:dyDescent="0.25">
      <c r="A1963" s="302" t="s">
        <v>562</v>
      </c>
      <c r="B1963" s="315"/>
      <c r="C1963" s="315"/>
      <c r="D1963" s="317"/>
      <c r="E1963" s="317"/>
      <c r="F1963" s="354"/>
    </row>
    <row r="1964" spans="1:6" ht="15" x14ac:dyDescent="0.25">
      <c r="A1964" s="302" t="s">
        <v>563</v>
      </c>
      <c r="B1964" s="315"/>
      <c r="C1964" s="315"/>
      <c r="D1964" s="317"/>
      <c r="E1964" s="317"/>
      <c r="F1964" s="354"/>
    </row>
    <row r="1965" spans="1:6" ht="15" x14ac:dyDescent="0.25">
      <c r="A1965" s="302" t="s">
        <v>564</v>
      </c>
      <c r="B1965" s="315"/>
      <c r="C1965" s="315"/>
      <c r="D1965" s="317"/>
      <c r="E1965" s="317"/>
      <c r="F1965" s="354"/>
    </row>
    <row r="1966" spans="1:6" ht="15" x14ac:dyDescent="0.25">
      <c r="A1966" s="302" t="s">
        <v>565</v>
      </c>
      <c r="B1966" s="315"/>
      <c r="C1966" s="315"/>
      <c r="D1966" s="317"/>
      <c r="E1966" s="317"/>
      <c r="F1966" s="354"/>
    </row>
    <row r="1967" spans="1:6" ht="15" x14ac:dyDescent="0.25">
      <c r="A1967" s="302" t="s">
        <v>566</v>
      </c>
      <c r="B1967" s="315"/>
      <c r="C1967" s="315"/>
      <c r="D1967" s="317"/>
      <c r="E1967" s="317"/>
      <c r="F1967" s="354"/>
    </row>
    <row r="1968" spans="1:6" ht="15" x14ac:dyDescent="0.25">
      <c r="A1968" s="302" t="s">
        <v>567</v>
      </c>
      <c r="B1968" s="315"/>
      <c r="C1968" s="315"/>
      <c r="D1968" s="317"/>
      <c r="E1968" s="317"/>
      <c r="F1968" s="354"/>
    </row>
    <row r="1969" spans="1:6" ht="15" x14ac:dyDescent="0.25">
      <c r="A1969" s="302" t="s">
        <v>568</v>
      </c>
      <c r="B1969" s="315"/>
      <c r="C1969" s="315"/>
      <c r="D1969" s="317"/>
      <c r="E1969" s="317"/>
      <c r="F1969" s="354"/>
    </row>
    <row r="1970" spans="1:6" ht="15" x14ac:dyDescent="0.25">
      <c r="A1970" s="302" t="s">
        <v>569</v>
      </c>
      <c r="B1970" s="315"/>
      <c r="C1970" s="315"/>
      <c r="D1970" s="317"/>
      <c r="E1970" s="317"/>
      <c r="F1970" s="354"/>
    </row>
    <row r="1971" spans="1:6" ht="15" x14ac:dyDescent="0.25">
      <c r="A1971" s="302" t="s">
        <v>570</v>
      </c>
      <c r="B1971" s="315"/>
      <c r="C1971" s="315"/>
      <c r="D1971" s="317"/>
      <c r="E1971" s="317"/>
      <c r="F1971" s="354"/>
    </row>
    <row r="1972" spans="1:6" ht="15" x14ac:dyDescent="0.25">
      <c r="A1972" s="302" t="s">
        <v>571</v>
      </c>
      <c r="B1972" s="315"/>
      <c r="C1972" s="315"/>
      <c r="D1972" s="317"/>
      <c r="E1972" s="317"/>
      <c r="F1972" s="354"/>
    </row>
    <row r="1973" spans="1:6" ht="15" x14ac:dyDescent="0.25">
      <c r="A1973" s="302" t="s">
        <v>572</v>
      </c>
      <c r="B1973" s="315"/>
      <c r="C1973" s="315"/>
      <c r="D1973" s="317"/>
      <c r="E1973" s="317"/>
      <c r="F1973" s="354"/>
    </row>
    <row r="1974" spans="1:6" ht="15" x14ac:dyDescent="0.25">
      <c r="A1974" s="302" t="s">
        <v>573</v>
      </c>
      <c r="B1974" s="315"/>
      <c r="C1974" s="315"/>
      <c r="D1974" s="317"/>
      <c r="E1974" s="317"/>
      <c r="F1974" s="354"/>
    </row>
    <row r="1975" spans="1:6" ht="15" x14ac:dyDescent="0.25">
      <c r="A1975" s="302" t="s">
        <v>574</v>
      </c>
      <c r="B1975" s="315"/>
      <c r="C1975" s="315"/>
      <c r="D1975" s="317"/>
      <c r="E1975" s="317"/>
      <c r="F1975" s="354"/>
    </row>
    <row r="1976" spans="1:6" ht="15" x14ac:dyDescent="0.25">
      <c r="A1976" s="302" t="s">
        <v>575</v>
      </c>
      <c r="B1976" s="315"/>
      <c r="C1976" s="315"/>
      <c r="D1976" s="317"/>
      <c r="E1976" s="317"/>
      <c r="F1976" s="354"/>
    </row>
    <row r="1977" spans="1:6" ht="15" x14ac:dyDescent="0.25">
      <c r="A1977" s="302" t="s">
        <v>576</v>
      </c>
      <c r="B1977" s="315"/>
      <c r="C1977" s="315"/>
      <c r="D1977" s="317"/>
      <c r="E1977" s="317"/>
      <c r="F1977" s="354"/>
    </row>
    <row r="1978" spans="1:6" ht="15" x14ac:dyDescent="0.25">
      <c r="A1978" s="302" t="s">
        <v>577</v>
      </c>
      <c r="B1978" s="315"/>
      <c r="C1978" s="315"/>
      <c r="D1978" s="317"/>
      <c r="E1978" s="317"/>
      <c r="F1978" s="354"/>
    </row>
    <row r="1979" spans="1:6" ht="15" x14ac:dyDescent="0.25">
      <c r="A1979" s="302" t="s">
        <v>578</v>
      </c>
      <c r="B1979" s="315"/>
      <c r="C1979" s="315"/>
      <c r="D1979" s="317"/>
      <c r="E1979" s="317"/>
      <c r="F1979" s="354"/>
    </row>
    <row r="1980" spans="1:6" ht="15" x14ac:dyDescent="0.25">
      <c r="A1980" s="302" t="s">
        <v>579</v>
      </c>
      <c r="B1980" s="315"/>
      <c r="C1980" s="315"/>
      <c r="D1980" s="317"/>
      <c r="E1980" s="317"/>
      <c r="F1980" s="354"/>
    </row>
    <row r="1981" spans="1:6" ht="15" x14ac:dyDescent="0.25">
      <c r="A1981" s="302" t="s">
        <v>580</v>
      </c>
      <c r="B1981" s="315"/>
      <c r="C1981" s="315"/>
      <c r="D1981" s="317"/>
      <c r="E1981" s="317"/>
      <c r="F1981" s="354"/>
    </row>
    <row r="1982" spans="1:6" ht="15" x14ac:dyDescent="0.25">
      <c r="A1982" s="302" t="s">
        <v>581</v>
      </c>
      <c r="B1982" s="315"/>
      <c r="C1982" s="315"/>
      <c r="D1982" s="317"/>
      <c r="E1982" s="317"/>
      <c r="F1982" s="354"/>
    </row>
    <row r="1983" spans="1:6" ht="15" x14ac:dyDescent="0.25">
      <c r="A1983" s="302" t="s">
        <v>582</v>
      </c>
      <c r="B1983" s="315"/>
      <c r="C1983" s="315"/>
      <c r="D1983" s="317"/>
      <c r="E1983" s="317"/>
      <c r="F1983" s="354"/>
    </row>
    <row r="1984" spans="1:6" ht="15" x14ac:dyDescent="0.25">
      <c r="A1984" s="302" t="s">
        <v>583</v>
      </c>
      <c r="B1984" s="315"/>
      <c r="C1984" s="315"/>
      <c r="D1984" s="317"/>
      <c r="E1984" s="317"/>
      <c r="F1984" s="354"/>
    </row>
    <row r="1985" spans="1:6" ht="15" x14ac:dyDescent="0.25">
      <c r="A1985" s="302" t="s">
        <v>584</v>
      </c>
      <c r="B1985" s="315"/>
      <c r="C1985" s="315"/>
      <c r="D1985" s="317"/>
      <c r="E1985" s="317"/>
      <c r="F1985" s="354"/>
    </row>
    <row r="1986" spans="1:6" ht="15" x14ac:dyDescent="0.25">
      <c r="A1986" s="302" t="s">
        <v>585</v>
      </c>
      <c r="B1986" s="315"/>
      <c r="C1986" s="315"/>
      <c r="D1986" s="317"/>
      <c r="E1986" s="317"/>
      <c r="F1986" s="354"/>
    </row>
    <row r="1987" spans="1:6" ht="15" x14ac:dyDescent="0.25">
      <c r="A1987" s="302" t="s">
        <v>586</v>
      </c>
      <c r="B1987" s="315"/>
      <c r="C1987" s="315"/>
      <c r="D1987" s="317"/>
      <c r="E1987" s="317"/>
      <c r="F1987" s="354"/>
    </row>
    <row r="1988" spans="1:6" ht="15" x14ac:dyDescent="0.25">
      <c r="A1988" s="302" t="s">
        <v>587</v>
      </c>
      <c r="B1988" s="315"/>
      <c r="C1988" s="315"/>
      <c r="D1988" s="317"/>
      <c r="E1988" s="317"/>
      <c r="F1988" s="354"/>
    </row>
    <row r="1989" spans="1:6" ht="15" x14ac:dyDescent="0.25">
      <c r="A1989" s="302" t="s">
        <v>588</v>
      </c>
      <c r="B1989" s="314"/>
      <c r="C1989" s="314"/>
      <c r="D1989" s="318"/>
      <c r="E1989" s="318"/>
      <c r="F1989" s="355"/>
    </row>
    <row r="1990" spans="1:6" ht="15" x14ac:dyDescent="0.25">
      <c r="A1990" s="300" t="s">
        <v>589</v>
      </c>
      <c r="B1990" s="199">
        <v>215</v>
      </c>
      <c r="C1990" s="199" t="s">
        <v>640</v>
      </c>
      <c r="D1990" s="305">
        <v>5611529</v>
      </c>
      <c r="E1990" s="305">
        <v>5611529</v>
      </c>
      <c r="F1990" s="308">
        <v>833676</v>
      </c>
    </row>
    <row r="1991" spans="1:6" ht="15" x14ac:dyDescent="0.25">
      <c r="A1991" s="298" t="s">
        <v>590</v>
      </c>
      <c r="B1991" s="199">
        <v>215</v>
      </c>
      <c r="C1991" s="199" t="s">
        <v>640</v>
      </c>
      <c r="D1991" s="305">
        <v>9007808</v>
      </c>
      <c r="E1991" s="305">
        <v>9007808</v>
      </c>
      <c r="F1991" s="308">
        <v>985104</v>
      </c>
    </row>
    <row r="1992" spans="1:6" ht="15" x14ac:dyDescent="0.25">
      <c r="A1992" s="300" t="s">
        <v>591</v>
      </c>
      <c r="B1992" s="199">
        <v>215</v>
      </c>
      <c r="C1992" s="199" t="s">
        <v>640</v>
      </c>
      <c r="D1992" s="305">
        <v>22197082</v>
      </c>
      <c r="E1992" s="305">
        <v>22197082</v>
      </c>
      <c r="F1992" s="308">
        <v>6276228</v>
      </c>
    </row>
    <row r="1993" spans="1:6" ht="15" x14ac:dyDescent="0.25">
      <c r="A1993" s="298" t="s">
        <v>592</v>
      </c>
      <c r="B1993" s="199">
        <v>215</v>
      </c>
      <c r="C1993" s="199" t="s">
        <v>640</v>
      </c>
      <c r="D1993" s="305">
        <v>2419652</v>
      </c>
      <c r="E1993" s="305">
        <v>2419652</v>
      </c>
      <c r="F1993" s="308">
        <v>1196640</v>
      </c>
    </row>
    <row r="1994" spans="1:6" ht="15" x14ac:dyDescent="0.25">
      <c r="A1994" s="300" t="s">
        <v>593</v>
      </c>
      <c r="B1994" s="199">
        <v>215</v>
      </c>
      <c r="C1994" s="199" t="s">
        <v>640</v>
      </c>
      <c r="D1994" s="305">
        <v>2196474</v>
      </c>
      <c r="E1994" s="305">
        <v>95498.869565217392</v>
      </c>
      <c r="F1994" s="308">
        <v>78721.043478260865</v>
      </c>
    </row>
    <row r="1995" spans="1:6" ht="15" x14ac:dyDescent="0.25">
      <c r="A1995" s="298" t="s">
        <v>594</v>
      </c>
      <c r="B1995" s="199">
        <v>215</v>
      </c>
      <c r="C1995" s="199" t="s">
        <v>640</v>
      </c>
      <c r="D1995" s="305">
        <v>24178505</v>
      </c>
      <c r="E1995" s="305">
        <v>24178505</v>
      </c>
      <c r="F1995" s="308">
        <v>4460244</v>
      </c>
    </row>
    <row r="1996" spans="1:6" ht="15" x14ac:dyDescent="0.25">
      <c r="A1996" s="300" t="s">
        <v>595</v>
      </c>
      <c r="B1996" s="199">
        <v>215</v>
      </c>
      <c r="C1996" s="199" t="s">
        <v>640</v>
      </c>
      <c r="D1996" s="305">
        <v>34027501</v>
      </c>
      <c r="E1996" s="305">
        <v>34027501</v>
      </c>
      <c r="F1996" s="308">
        <v>3285300</v>
      </c>
    </row>
    <row r="1997" spans="1:6" ht="15" x14ac:dyDescent="0.25">
      <c r="A1997" s="298" t="s">
        <v>596</v>
      </c>
      <c r="B1997" s="199">
        <v>215</v>
      </c>
      <c r="C1997" s="199" t="s">
        <v>640</v>
      </c>
      <c r="D1997" s="305">
        <v>16453950</v>
      </c>
      <c r="E1997" s="305">
        <v>16453950</v>
      </c>
      <c r="F1997" s="308">
        <v>4709880</v>
      </c>
    </row>
    <row r="1998" spans="1:6" ht="15" x14ac:dyDescent="0.25">
      <c r="A1998" s="300" t="s">
        <v>597</v>
      </c>
      <c r="B1998" s="199">
        <v>215</v>
      </c>
      <c r="C1998" s="199" t="s">
        <v>640</v>
      </c>
      <c r="D1998" s="305">
        <v>18148644</v>
      </c>
      <c r="E1998" s="305">
        <v>18148644</v>
      </c>
      <c r="F1998" s="308">
        <v>1076340</v>
      </c>
    </row>
    <row r="1999" spans="1:6" ht="15" x14ac:dyDescent="0.25">
      <c r="A1999" s="298" t="s">
        <v>598</v>
      </c>
      <c r="B1999" s="199">
        <v>215</v>
      </c>
      <c r="C1999" s="199" t="s">
        <v>640</v>
      </c>
      <c r="D1999" s="305">
        <v>61656349</v>
      </c>
      <c r="E1999" s="305">
        <v>61656349</v>
      </c>
      <c r="F1999" s="308">
        <v>4472544</v>
      </c>
    </row>
    <row r="2000" spans="1:6" ht="15" x14ac:dyDescent="0.25">
      <c r="A2000" s="300" t="s">
        <v>599</v>
      </c>
      <c r="B2000" s="199">
        <v>215</v>
      </c>
      <c r="C2000" s="199" t="s">
        <v>640</v>
      </c>
      <c r="D2000" s="305">
        <v>442819</v>
      </c>
      <c r="E2000" s="305">
        <v>442819</v>
      </c>
      <c r="F2000" s="308">
        <v>374556</v>
      </c>
    </row>
    <row r="2001" spans="1:6" ht="15" x14ac:dyDescent="0.25">
      <c r="A2001" s="298" t="s">
        <v>600</v>
      </c>
      <c r="B2001" s="199">
        <v>215</v>
      </c>
      <c r="C2001" s="199" t="s">
        <v>640</v>
      </c>
      <c r="D2001" s="305">
        <v>10343319</v>
      </c>
      <c r="E2001" s="305">
        <v>10343319</v>
      </c>
      <c r="F2001" s="308">
        <v>2418000</v>
      </c>
    </row>
    <row r="2002" spans="1:6" ht="15" x14ac:dyDescent="0.25">
      <c r="A2002" s="300" t="s">
        <v>601</v>
      </c>
      <c r="B2002" s="199">
        <v>215</v>
      </c>
      <c r="C2002" s="199" t="s">
        <v>640</v>
      </c>
      <c r="D2002" s="305">
        <v>1881539</v>
      </c>
      <c r="E2002" s="305">
        <v>1881539</v>
      </c>
      <c r="F2002" s="308">
        <v>944124</v>
      </c>
    </row>
    <row r="2003" spans="1:6" ht="15" x14ac:dyDescent="0.25">
      <c r="A2003" s="300" t="s">
        <v>602</v>
      </c>
      <c r="B2003" s="199">
        <v>215</v>
      </c>
      <c r="C2003" s="199" t="s">
        <v>640</v>
      </c>
      <c r="D2003" s="305">
        <v>911249</v>
      </c>
      <c r="E2003" s="305">
        <v>227812.25</v>
      </c>
      <c r="F2003" s="308">
        <v>255282</v>
      </c>
    </row>
    <row r="2004" spans="1:6" ht="15" x14ac:dyDescent="0.25">
      <c r="A2004" s="298" t="s">
        <v>603</v>
      </c>
      <c r="B2004" s="199">
        <v>215</v>
      </c>
      <c r="C2004" s="199" t="s">
        <v>640</v>
      </c>
      <c r="D2004" s="305">
        <v>-3438</v>
      </c>
      <c r="E2004" s="305">
        <v>-1146</v>
      </c>
      <c r="F2004" s="308">
        <v>61476</v>
      </c>
    </row>
    <row r="2005" spans="1:6" ht="15" x14ac:dyDescent="0.25">
      <c r="A2005" s="297" t="s">
        <v>604</v>
      </c>
      <c r="B2005" s="313">
        <v>215</v>
      </c>
      <c r="C2005" s="313" t="s">
        <v>640</v>
      </c>
      <c r="D2005" s="316">
        <v>3356121</v>
      </c>
      <c r="E2005" s="316">
        <v>774831.8823529412</v>
      </c>
      <c r="F2005" s="353">
        <v>29270.117647058825</v>
      </c>
    </row>
    <row r="2006" spans="1:6" ht="15" x14ac:dyDescent="0.25">
      <c r="A2006" s="299" t="s">
        <v>605</v>
      </c>
      <c r="B2006" s="314"/>
      <c r="C2006" s="314"/>
      <c r="D2006" s="318"/>
      <c r="E2006" s="318"/>
      <c r="F2006" s="355"/>
    </row>
    <row r="2007" spans="1:6" ht="15" x14ac:dyDescent="0.25">
      <c r="A2007" s="299" t="s">
        <v>606</v>
      </c>
      <c r="B2007" s="201">
        <v>215</v>
      </c>
      <c r="C2007" s="201" t="s">
        <v>640</v>
      </c>
      <c r="D2007" s="304">
        <v>29768110</v>
      </c>
      <c r="E2007" s="304">
        <v>29768110</v>
      </c>
      <c r="F2007" s="307">
        <v>3478164</v>
      </c>
    </row>
    <row r="2008" spans="1:6" ht="15" x14ac:dyDescent="0.25">
      <c r="A2008" s="300" t="s">
        <v>607</v>
      </c>
      <c r="B2008" s="201">
        <v>215</v>
      </c>
      <c r="C2008" s="201" t="s">
        <v>640</v>
      </c>
      <c r="D2008" s="304">
        <v>8029336</v>
      </c>
      <c r="E2008" s="304">
        <v>8029336</v>
      </c>
      <c r="F2008" s="307">
        <v>1348380</v>
      </c>
    </row>
    <row r="2009" spans="1:6" ht="15" x14ac:dyDescent="0.25">
      <c r="A2009" s="300" t="s">
        <v>608</v>
      </c>
      <c r="B2009" s="201">
        <v>215</v>
      </c>
      <c r="C2009" s="201" t="s">
        <v>640</v>
      </c>
      <c r="D2009" s="304">
        <v>825590</v>
      </c>
      <c r="E2009" s="304">
        <v>825590</v>
      </c>
      <c r="F2009" s="307">
        <v>153195</v>
      </c>
    </row>
    <row r="2010" spans="1:6" ht="15" x14ac:dyDescent="0.25">
      <c r="A2010" s="300" t="s">
        <v>609</v>
      </c>
      <c r="B2010" s="201">
        <v>215</v>
      </c>
      <c r="C2010" s="201" t="s">
        <v>640</v>
      </c>
      <c r="D2010" s="304">
        <v>30311691</v>
      </c>
      <c r="E2010" s="304">
        <v>30311691</v>
      </c>
      <c r="F2010" s="307">
        <v>1872756</v>
      </c>
    </row>
    <row r="2011" spans="1:6" ht="15" x14ac:dyDescent="0.25">
      <c r="A2011" s="300" t="s">
        <v>610</v>
      </c>
      <c r="B2011" s="201">
        <v>215</v>
      </c>
      <c r="C2011" s="201" t="s">
        <v>640</v>
      </c>
      <c r="D2011" s="304">
        <v>23103284</v>
      </c>
      <c r="E2011" s="304">
        <v>23103284</v>
      </c>
      <c r="F2011" s="307">
        <v>2996400</v>
      </c>
    </row>
    <row r="2012" spans="1:6" ht="15" x14ac:dyDescent="0.25">
      <c r="A2012" s="300" t="s">
        <v>611</v>
      </c>
      <c r="B2012" s="201">
        <v>215</v>
      </c>
      <c r="C2012" s="201" t="s">
        <v>640</v>
      </c>
      <c r="D2012" s="304">
        <v>248100</v>
      </c>
      <c r="E2012" s="304">
        <v>248100</v>
      </c>
      <c r="F2012" s="307">
        <v>343656</v>
      </c>
    </row>
    <row r="2013" spans="1:6" ht="15" x14ac:dyDescent="0.25">
      <c r="A2013" s="300" t="s">
        <v>612</v>
      </c>
      <c r="B2013" s="201">
        <v>215</v>
      </c>
      <c r="C2013" s="201" t="s">
        <v>640</v>
      </c>
      <c r="D2013" s="304">
        <v>1001424</v>
      </c>
      <c r="E2013" s="304">
        <v>1001424</v>
      </c>
      <c r="F2013" s="307">
        <v>901620</v>
      </c>
    </row>
    <row r="2014" spans="1:6" ht="15" x14ac:dyDescent="0.25">
      <c r="A2014" s="300" t="s">
        <v>613</v>
      </c>
      <c r="B2014" s="201">
        <v>215</v>
      </c>
      <c r="C2014" s="201" t="s">
        <v>640</v>
      </c>
      <c r="D2014" s="304">
        <v>2601799</v>
      </c>
      <c r="E2014" s="304">
        <v>41964.5</v>
      </c>
      <c r="F2014" s="307">
        <v>28427.806451612902</v>
      </c>
    </row>
    <row r="2015" spans="1:6" ht="15" x14ac:dyDescent="0.25">
      <c r="A2015" s="300" t="s">
        <v>614</v>
      </c>
      <c r="B2015" s="201">
        <v>215</v>
      </c>
      <c r="C2015" s="201" t="s">
        <v>640</v>
      </c>
      <c r="D2015" s="304">
        <v>4501459</v>
      </c>
      <c r="E2015" s="304">
        <v>73794.409836065577</v>
      </c>
      <c r="F2015" s="307">
        <v>28607.213114754097</v>
      </c>
    </row>
    <row r="2016" spans="1:6" ht="15" x14ac:dyDescent="0.25">
      <c r="A2016" s="300" t="s">
        <v>615</v>
      </c>
      <c r="B2016" s="201">
        <v>215</v>
      </c>
      <c r="C2016" s="201" t="s">
        <v>640</v>
      </c>
      <c r="D2016" s="304">
        <v>2434756</v>
      </c>
      <c r="E2016" s="304">
        <v>40579.26666666667</v>
      </c>
      <c r="F2016" s="307">
        <v>29077.4</v>
      </c>
    </row>
    <row r="2017" spans="1:6" ht="15" x14ac:dyDescent="0.25">
      <c r="A2017" s="300" t="s">
        <v>616</v>
      </c>
      <c r="B2017" s="201">
        <v>215</v>
      </c>
      <c r="C2017" s="201" t="s">
        <v>640</v>
      </c>
      <c r="D2017" s="304">
        <v>3359579</v>
      </c>
      <c r="E2017" s="304">
        <v>52493.421875</v>
      </c>
      <c r="F2017" s="307">
        <v>27443.8125</v>
      </c>
    </row>
    <row r="2018" spans="1:6" ht="15" x14ac:dyDescent="0.25">
      <c r="A2018" s="300" t="s">
        <v>617</v>
      </c>
      <c r="B2018" s="201">
        <v>215</v>
      </c>
      <c r="C2018" s="201" t="s">
        <v>640</v>
      </c>
      <c r="D2018" s="304">
        <v>3804728</v>
      </c>
      <c r="E2018" s="304">
        <v>58534.276923076926</v>
      </c>
      <c r="F2018" s="307">
        <v>26923.753846153846</v>
      </c>
    </row>
    <row r="2019" spans="1:6" ht="15" x14ac:dyDescent="0.25">
      <c r="A2019" s="300" t="s">
        <v>618</v>
      </c>
      <c r="B2019" s="201">
        <v>215</v>
      </c>
      <c r="C2019" s="201" t="s">
        <v>640</v>
      </c>
      <c r="D2019" s="304">
        <v>3463859</v>
      </c>
      <c r="E2019" s="304">
        <v>57730.98333333333</v>
      </c>
      <c r="F2019" s="307">
        <v>29084</v>
      </c>
    </row>
    <row r="2020" spans="1:6" ht="15" x14ac:dyDescent="0.25">
      <c r="A2020" s="300" t="s">
        <v>619</v>
      </c>
      <c r="B2020" s="201">
        <v>215</v>
      </c>
      <c r="C2020" s="201" t="s">
        <v>640</v>
      </c>
      <c r="D2020" s="304">
        <v>3180839</v>
      </c>
      <c r="E2020" s="304">
        <v>52144.901639344265</v>
      </c>
      <c r="F2020" s="307">
        <v>28753.77049180328</v>
      </c>
    </row>
    <row r="2021" spans="1:6" ht="15" x14ac:dyDescent="0.25">
      <c r="A2021" s="300" t="s">
        <v>620</v>
      </c>
      <c r="B2021" s="201">
        <v>215</v>
      </c>
      <c r="C2021" s="201" t="s">
        <v>640</v>
      </c>
      <c r="D2021" s="304">
        <v>2554807</v>
      </c>
      <c r="E2021" s="304">
        <v>45621.553571428572</v>
      </c>
      <c r="F2021" s="307">
        <v>27173.142857142859</v>
      </c>
    </row>
    <row r="2022" spans="1:6" ht="15" x14ac:dyDescent="0.25">
      <c r="A2022" s="300" t="s">
        <v>621</v>
      </c>
      <c r="B2022" s="201">
        <v>215</v>
      </c>
      <c r="C2022" s="201" t="s">
        <v>640</v>
      </c>
      <c r="D2022" s="304">
        <v>1361106</v>
      </c>
      <c r="E2022" s="304">
        <v>34027.65</v>
      </c>
      <c r="F2022" s="307">
        <v>25348.799999999999</v>
      </c>
    </row>
    <row r="2023" spans="1:6" ht="15" x14ac:dyDescent="0.25">
      <c r="A2023" s="297" t="s">
        <v>622</v>
      </c>
      <c r="B2023" s="313">
        <v>215</v>
      </c>
      <c r="C2023" s="313" t="s">
        <v>640</v>
      </c>
      <c r="D2023" s="316">
        <v>802168</v>
      </c>
      <c r="E2023" s="316">
        <v>420328.5</v>
      </c>
      <c r="F2023" s="353">
        <v>203268</v>
      </c>
    </row>
    <row r="2024" spans="1:6" ht="15" x14ac:dyDescent="0.25">
      <c r="A2024" s="299" t="s">
        <v>623</v>
      </c>
      <c r="B2024" s="314"/>
      <c r="C2024" s="314"/>
      <c r="D2024" s="318"/>
      <c r="E2024" s="318"/>
      <c r="F2024" s="355"/>
    </row>
    <row r="2025" spans="1:6" ht="15" x14ac:dyDescent="0.25">
      <c r="A2025" s="300" t="s">
        <v>624</v>
      </c>
      <c r="B2025" s="199">
        <v>215</v>
      </c>
      <c r="C2025" s="199" t="s">
        <v>640</v>
      </c>
      <c r="D2025" s="305">
        <v>372294</v>
      </c>
      <c r="E2025" s="305">
        <v>372294</v>
      </c>
      <c r="F2025" s="308">
        <v>246720</v>
      </c>
    </row>
    <row r="2026" spans="1:6" ht="15" x14ac:dyDescent="0.25">
      <c r="A2026" s="300" t="s">
        <v>625</v>
      </c>
      <c r="B2026" s="199">
        <v>215</v>
      </c>
      <c r="C2026" s="199" t="s">
        <v>640</v>
      </c>
      <c r="D2026" s="305">
        <v>41339609</v>
      </c>
      <c r="E2026" s="305">
        <v>41339609</v>
      </c>
      <c r="F2026" s="308">
        <v>2771676</v>
      </c>
    </row>
    <row r="2027" spans="1:6" ht="15" x14ac:dyDescent="0.25">
      <c r="A2027" s="300" t="s">
        <v>644</v>
      </c>
      <c r="B2027" s="199">
        <v>215</v>
      </c>
      <c r="C2027" s="199" t="s">
        <v>640</v>
      </c>
      <c r="D2027" s="305">
        <v>9079950</v>
      </c>
      <c r="E2027" s="305">
        <v>9079950</v>
      </c>
      <c r="F2027" s="308">
        <v>2247300</v>
      </c>
    </row>
    <row r="2028" spans="1:6" ht="15" x14ac:dyDescent="0.25">
      <c r="A2028" s="300" t="s">
        <v>645</v>
      </c>
      <c r="B2028" s="199">
        <v>215</v>
      </c>
      <c r="C2028" s="199" t="s">
        <v>640</v>
      </c>
      <c r="D2028" s="305">
        <v>5883951</v>
      </c>
      <c r="E2028" s="305">
        <v>5883951</v>
      </c>
      <c r="F2028" s="308">
        <v>2237808</v>
      </c>
    </row>
    <row r="2029" spans="1:6" ht="15" x14ac:dyDescent="0.25">
      <c r="A2029" s="300" t="s">
        <v>646</v>
      </c>
      <c r="B2029" s="199">
        <v>215</v>
      </c>
      <c r="C2029" s="199" t="s">
        <v>640</v>
      </c>
      <c r="D2029" s="305">
        <v>980626</v>
      </c>
      <c r="E2029" s="305">
        <v>81718.833333333328</v>
      </c>
      <c r="F2029" s="308">
        <v>49122</v>
      </c>
    </row>
    <row r="2030" spans="1:6" ht="15" x14ac:dyDescent="0.25">
      <c r="A2030" s="300" t="s">
        <v>647</v>
      </c>
      <c r="B2030" s="199">
        <v>215</v>
      </c>
      <c r="C2030" s="199" t="s">
        <v>640</v>
      </c>
      <c r="D2030" s="305">
        <v>308782</v>
      </c>
      <c r="E2030" s="305">
        <v>308782</v>
      </c>
      <c r="F2030" s="308">
        <v>0</v>
      </c>
    </row>
    <row r="2031" spans="1:6" ht="15" x14ac:dyDescent="0.25">
      <c r="A2031" s="300" t="s">
        <v>648</v>
      </c>
      <c r="B2031" s="199">
        <v>215</v>
      </c>
      <c r="C2031" s="199" t="s">
        <v>640</v>
      </c>
      <c r="D2031" s="305">
        <v>1033382</v>
      </c>
      <c r="E2031" s="305">
        <v>1033382</v>
      </c>
      <c r="F2031" s="308">
        <v>317604</v>
      </c>
    </row>
    <row r="2032" spans="1:6" ht="15" x14ac:dyDescent="0.25">
      <c r="A2032" s="300" t="s">
        <v>649</v>
      </c>
      <c r="B2032" s="199">
        <v>215</v>
      </c>
      <c r="C2032" s="199" t="s">
        <v>640</v>
      </c>
      <c r="D2032" s="305">
        <v>225634</v>
      </c>
      <c r="E2032" s="305">
        <v>45126.8</v>
      </c>
      <c r="F2032" s="308">
        <v>30585.599999999999</v>
      </c>
    </row>
    <row r="2033" spans="1:6" ht="15" x14ac:dyDescent="0.25">
      <c r="A2033" s="300" t="s">
        <v>650</v>
      </c>
      <c r="B2033" s="199">
        <v>215</v>
      </c>
      <c r="C2033" s="199" t="s">
        <v>640</v>
      </c>
      <c r="D2033" s="305">
        <v>2275146</v>
      </c>
      <c r="E2033" s="305">
        <v>2275146</v>
      </c>
      <c r="F2033" s="308">
        <v>1080300</v>
      </c>
    </row>
    <row r="2034" spans="1:6" ht="15" x14ac:dyDescent="0.25">
      <c r="A2034" s="300" t="s">
        <v>651</v>
      </c>
      <c r="B2034" s="199">
        <v>215</v>
      </c>
      <c r="C2034" s="199" t="s">
        <v>640</v>
      </c>
      <c r="D2034" s="305">
        <v>892200</v>
      </c>
      <c r="E2034" s="305">
        <v>892200</v>
      </c>
      <c r="F2034" s="308">
        <v>1463040</v>
      </c>
    </row>
    <row r="2035" spans="1:6" ht="15" x14ac:dyDescent="0.25">
      <c r="A2035" s="300" t="s">
        <v>652</v>
      </c>
      <c r="B2035" s="199">
        <v>215</v>
      </c>
      <c r="C2035" s="199" t="s">
        <v>640</v>
      </c>
      <c r="D2035" s="305">
        <v>84975</v>
      </c>
      <c r="E2035" s="305">
        <v>84975</v>
      </c>
      <c r="F2035" s="308">
        <v>51432</v>
      </c>
    </row>
    <row r="2036" spans="1:6" ht="15" x14ac:dyDescent="0.25">
      <c r="A2036" s="300" t="s">
        <v>823</v>
      </c>
      <c r="B2036" s="199">
        <v>215</v>
      </c>
      <c r="C2036" s="199" t="s">
        <v>640</v>
      </c>
      <c r="D2036" s="305">
        <v>5502165</v>
      </c>
      <c r="E2036" s="305">
        <v>5502165</v>
      </c>
      <c r="F2036" s="308">
        <v>898920</v>
      </c>
    </row>
    <row r="2037" spans="1:6" ht="15" x14ac:dyDescent="0.25">
      <c r="A2037" s="297" t="s">
        <v>824</v>
      </c>
      <c r="B2037" s="313">
        <v>215</v>
      </c>
      <c r="C2037" s="313" t="s">
        <v>640</v>
      </c>
      <c r="D2037" s="316">
        <v>11938149</v>
      </c>
      <c r="E2037" s="316">
        <v>11938149</v>
      </c>
      <c r="F2037" s="353">
        <v>1123656</v>
      </c>
    </row>
    <row r="2038" spans="1:6" ht="15" x14ac:dyDescent="0.25">
      <c r="A2038" s="298" t="s">
        <v>912</v>
      </c>
      <c r="B2038" s="315"/>
      <c r="C2038" s="315"/>
      <c r="D2038" s="317"/>
      <c r="E2038" s="317"/>
      <c r="F2038" s="354"/>
    </row>
    <row r="2039" spans="1:6" ht="15" x14ac:dyDescent="0.25">
      <c r="A2039" s="299" t="s">
        <v>913</v>
      </c>
      <c r="B2039" s="314"/>
      <c r="C2039" s="314"/>
      <c r="D2039" s="318"/>
      <c r="E2039" s="318"/>
      <c r="F2039" s="355"/>
    </row>
    <row r="2040" spans="1:6" ht="15" x14ac:dyDescent="0.25">
      <c r="A2040" s="300" t="s">
        <v>914</v>
      </c>
      <c r="B2040" s="199">
        <v>215</v>
      </c>
      <c r="C2040" s="199" t="s">
        <v>640</v>
      </c>
      <c r="D2040" s="305">
        <v>27558495</v>
      </c>
      <c r="E2040" s="305">
        <v>27558495</v>
      </c>
      <c r="F2040" s="308">
        <v>3745500</v>
      </c>
    </row>
    <row r="2041" spans="1:6" ht="15" x14ac:dyDescent="0.25">
      <c r="A2041" s="300" t="s">
        <v>956</v>
      </c>
      <c r="B2041" s="199">
        <v>215</v>
      </c>
      <c r="C2041" s="199" t="s">
        <v>640</v>
      </c>
      <c r="D2041" s="305">
        <v>821988</v>
      </c>
      <c r="E2041" s="305">
        <v>821988</v>
      </c>
      <c r="F2041" s="308">
        <v>905606</v>
      </c>
    </row>
    <row r="2042" spans="1:6" ht="15" x14ac:dyDescent="0.25">
      <c r="A2042" s="300" t="s">
        <v>957</v>
      </c>
      <c r="B2042" s="199">
        <v>215</v>
      </c>
      <c r="C2042" s="199" t="s">
        <v>640</v>
      </c>
      <c r="D2042" s="305">
        <v>835052</v>
      </c>
      <c r="E2042" s="305">
        <v>835052</v>
      </c>
      <c r="F2042" s="308">
        <v>433116</v>
      </c>
    </row>
    <row r="2043" spans="1:6" ht="15" x14ac:dyDescent="0.25">
      <c r="A2043" s="300" t="s">
        <v>958</v>
      </c>
      <c r="B2043" s="199">
        <v>215</v>
      </c>
      <c r="C2043" s="199" t="s">
        <v>640</v>
      </c>
      <c r="D2043" s="305">
        <v>2131500</v>
      </c>
      <c r="E2043" s="305">
        <v>2131500</v>
      </c>
      <c r="F2043" s="308">
        <v>1529416</v>
      </c>
    </row>
    <row r="2044" spans="1:6" ht="15" x14ac:dyDescent="0.25">
      <c r="A2044" s="300" t="s">
        <v>959</v>
      </c>
      <c r="B2044" s="199">
        <v>215</v>
      </c>
      <c r="C2044" s="199" t="s">
        <v>640</v>
      </c>
      <c r="D2044" s="305">
        <v>2341052</v>
      </c>
      <c r="E2044" s="305">
        <v>2341052</v>
      </c>
      <c r="F2044" s="308">
        <v>1194225</v>
      </c>
    </row>
    <row r="2045" spans="1:6" ht="15" x14ac:dyDescent="0.25">
      <c r="A2045" s="300" t="s">
        <v>960</v>
      </c>
      <c r="B2045" s="199">
        <v>215</v>
      </c>
      <c r="C2045" s="199" t="s">
        <v>640</v>
      </c>
      <c r="D2045" s="305">
        <v>1070925</v>
      </c>
      <c r="E2045" s="305">
        <v>1070925</v>
      </c>
      <c r="F2045" s="308">
        <v>524370</v>
      </c>
    </row>
    <row r="2046" spans="1:6" ht="15" x14ac:dyDescent="0.25">
      <c r="A2046" s="300" t="s">
        <v>961</v>
      </c>
      <c r="B2046" s="199">
        <v>215</v>
      </c>
      <c r="C2046" s="199" t="s">
        <v>640</v>
      </c>
      <c r="D2046" s="305">
        <v>9303000</v>
      </c>
      <c r="E2046" s="305">
        <v>9303000</v>
      </c>
      <c r="F2046" s="308">
        <v>1872750</v>
      </c>
    </row>
    <row r="2047" spans="1:6" ht="15" x14ac:dyDescent="0.25">
      <c r="A2047" s="300" t="s">
        <v>962</v>
      </c>
      <c r="B2047" s="199">
        <v>215</v>
      </c>
      <c r="C2047" s="199" t="s">
        <v>640</v>
      </c>
      <c r="D2047" s="305">
        <v>183974</v>
      </c>
      <c r="E2047" s="305">
        <v>183974</v>
      </c>
      <c r="F2047" s="308">
        <v>15606</v>
      </c>
    </row>
    <row r="2048" spans="1:6" ht="15" x14ac:dyDescent="0.25">
      <c r="A2048" s="300" t="s">
        <v>963</v>
      </c>
      <c r="B2048" s="199">
        <v>215</v>
      </c>
      <c r="C2048" s="199" t="s">
        <v>640</v>
      </c>
      <c r="D2048" s="305">
        <v>884851</v>
      </c>
      <c r="E2048" s="305">
        <v>884851</v>
      </c>
      <c r="F2048" s="308">
        <v>48380</v>
      </c>
    </row>
    <row r="2049" spans="1:6" ht="15" x14ac:dyDescent="0.25">
      <c r="A2049" s="300" t="s">
        <v>964</v>
      </c>
      <c r="B2049" s="199">
        <v>215</v>
      </c>
      <c r="C2049" s="199" t="s">
        <v>640</v>
      </c>
      <c r="D2049" s="305">
        <v>375600</v>
      </c>
      <c r="E2049" s="305">
        <v>375600</v>
      </c>
      <c r="F2049" s="308">
        <v>15606</v>
      </c>
    </row>
    <row r="2050" spans="1:6" ht="15.75" thickBot="1" x14ac:dyDescent="0.3">
      <c r="A2050" s="203" t="s">
        <v>915</v>
      </c>
      <c r="B2050" s="204" t="s">
        <v>640</v>
      </c>
      <c r="C2050" s="204" t="s">
        <v>640</v>
      </c>
      <c r="D2050" s="204">
        <f>SUM(D1578:D2049)</f>
        <v>1572265870</v>
      </c>
      <c r="E2050" s="204">
        <f t="shared" ref="E2050:F2050" si="3">SUM(E1578:E2049)</f>
        <v>807972442.38487709</v>
      </c>
      <c r="F2050" s="296">
        <f t="shared" si="3"/>
        <v>127577878.52312897</v>
      </c>
    </row>
  </sheetData>
  <mergeCells count="1011">
    <mergeCell ref="F1940:F1942"/>
    <mergeCell ref="F1943:F1948"/>
    <mergeCell ref="F1949:F1950"/>
    <mergeCell ref="F1951:F1989"/>
    <mergeCell ref="F2005:F2006"/>
    <mergeCell ref="F2023:F2024"/>
    <mergeCell ref="F2037:F2039"/>
    <mergeCell ref="F1857:F1865"/>
    <mergeCell ref="F1866:F1868"/>
    <mergeCell ref="F1880:F1881"/>
    <mergeCell ref="F1882:F1885"/>
    <mergeCell ref="F1888:F1889"/>
    <mergeCell ref="F1892:F1897"/>
    <mergeCell ref="F1899:F1905"/>
    <mergeCell ref="F1925:F1928"/>
    <mergeCell ref="F1933:F1939"/>
    <mergeCell ref="F1767:F1768"/>
    <mergeCell ref="F1769:F1770"/>
    <mergeCell ref="F1771:F1772"/>
    <mergeCell ref="F1773:F1774"/>
    <mergeCell ref="F1780:F1785"/>
    <mergeCell ref="F1786:F1787"/>
    <mergeCell ref="F1815:F1831"/>
    <mergeCell ref="F1833:F1848"/>
    <mergeCell ref="F1849:F1856"/>
    <mergeCell ref="F1709:F1731"/>
    <mergeCell ref="F1732:F1733"/>
    <mergeCell ref="F1734:F1735"/>
    <mergeCell ref="F1736:F1756"/>
    <mergeCell ref="F1757:F1758"/>
    <mergeCell ref="F1759:F1760"/>
    <mergeCell ref="F1761:F1762"/>
    <mergeCell ref="F1763:F1764"/>
    <mergeCell ref="F1765:F1766"/>
    <mergeCell ref="F1635:F1637"/>
    <mergeCell ref="F1638:F1639"/>
    <mergeCell ref="F1644:F1646"/>
    <mergeCell ref="F1649:F1664"/>
    <mergeCell ref="F1665:F1672"/>
    <mergeCell ref="F1673:F1678"/>
    <mergeCell ref="F1679:F1688"/>
    <mergeCell ref="F1689:F1691"/>
    <mergeCell ref="F1692:F1708"/>
    <mergeCell ref="F1528:F1529"/>
    <mergeCell ref="F1546:F1547"/>
    <mergeCell ref="F1560:F1562"/>
    <mergeCell ref="F1578:F1585"/>
    <mergeCell ref="F1587:F1591"/>
    <mergeCell ref="F1594:F1603"/>
    <mergeCell ref="F1604:F1618"/>
    <mergeCell ref="F1619:F1625"/>
    <mergeCell ref="F1626:F1633"/>
    <mergeCell ref="F1411:F1412"/>
    <mergeCell ref="F1415:F1420"/>
    <mergeCell ref="F1422:F1428"/>
    <mergeCell ref="F1448:F1451"/>
    <mergeCell ref="F1456:F1462"/>
    <mergeCell ref="F1463:F1465"/>
    <mergeCell ref="F1466:F1471"/>
    <mergeCell ref="F1472:F1473"/>
    <mergeCell ref="F1474:F1512"/>
    <mergeCell ref="F1303:F1308"/>
    <mergeCell ref="F1309:F1310"/>
    <mergeCell ref="F1338:F1354"/>
    <mergeCell ref="F1356:F1371"/>
    <mergeCell ref="F1372:F1379"/>
    <mergeCell ref="F1380:F1388"/>
    <mergeCell ref="F1389:F1391"/>
    <mergeCell ref="F1403:F1404"/>
    <mergeCell ref="F1405:F1408"/>
    <mergeCell ref="F1280:F1281"/>
    <mergeCell ref="F1282:F1283"/>
    <mergeCell ref="F1284:F1285"/>
    <mergeCell ref="F1286:F1287"/>
    <mergeCell ref="F1288:F1289"/>
    <mergeCell ref="F1290:F1291"/>
    <mergeCell ref="F1292:F1293"/>
    <mergeCell ref="F1294:F1295"/>
    <mergeCell ref="F1296:F1297"/>
    <mergeCell ref="F1188:F1195"/>
    <mergeCell ref="F1196:F1201"/>
    <mergeCell ref="F1202:F1211"/>
    <mergeCell ref="F1212:F1214"/>
    <mergeCell ref="F1215:F1231"/>
    <mergeCell ref="F1232:F1254"/>
    <mergeCell ref="F1255:F1256"/>
    <mergeCell ref="F1257:F1258"/>
    <mergeCell ref="F1259:F1279"/>
    <mergeCell ref="F1110:F1114"/>
    <mergeCell ref="F1117:F1126"/>
    <mergeCell ref="F1127:F1141"/>
    <mergeCell ref="F1142:F1148"/>
    <mergeCell ref="F1149:F1156"/>
    <mergeCell ref="F1158:F1160"/>
    <mergeCell ref="F1161:F1162"/>
    <mergeCell ref="F1167:F1169"/>
    <mergeCell ref="F1172:F1187"/>
    <mergeCell ref="F979:F985"/>
    <mergeCell ref="F986:F988"/>
    <mergeCell ref="F989:F994"/>
    <mergeCell ref="F995:F996"/>
    <mergeCell ref="F997:F1035"/>
    <mergeCell ref="F1051:F1052"/>
    <mergeCell ref="F1069:F1070"/>
    <mergeCell ref="F1083:F1085"/>
    <mergeCell ref="F1101:F1108"/>
    <mergeCell ref="F895:F902"/>
    <mergeCell ref="F903:F911"/>
    <mergeCell ref="F912:F914"/>
    <mergeCell ref="F926:F927"/>
    <mergeCell ref="F928:F931"/>
    <mergeCell ref="F934:F935"/>
    <mergeCell ref="F938:F943"/>
    <mergeCell ref="F945:F951"/>
    <mergeCell ref="F971:F974"/>
    <mergeCell ref="F811:F812"/>
    <mergeCell ref="F813:F814"/>
    <mergeCell ref="F815:F816"/>
    <mergeCell ref="F817:F818"/>
    <mergeCell ref="F819:F820"/>
    <mergeCell ref="F826:F831"/>
    <mergeCell ref="F832:F833"/>
    <mergeCell ref="F861:F877"/>
    <mergeCell ref="F879:F894"/>
    <mergeCell ref="F738:F754"/>
    <mergeCell ref="F755:F777"/>
    <mergeCell ref="F778:F779"/>
    <mergeCell ref="F780:F781"/>
    <mergeCell ref="F782:F802"/>
    <mergeCell ref="F803:F804"/>
    <mergeCell ref="F805:F806"/>
    <mergeCell ref="F807:F808"/>
    <mergeCell ref="F809:F810"/>
    <mergeCell ref="F672:F679"/>
    <mergeCell ref="F681:F683"/>
    <mergeCell ref="F684:F685"/>
    <mergeCell ref="F690:F692"/>
    <mergeCell ref="F695:F710"/>
    <mergeCell ref="F711:F718"/>
    <mergeCell ref="F719:F724"/>
    <mergeCell ref="F725:F734"/>
    <mergeCell ref="F735:F737"/>
    <mergeCell ref="F520:F558"/>
    <mergeCell ref="F574:F575"/>
    <mergeCell ref="F592:F593"/>
    <mergeCell ref="F606:F608"/>
    <mergeCell ref="F624:F631"/>
    <mergeCell ref="F633:F637"/>
    <mergeCell ref="F640:F649"/>
    <mergeCell ref="F650:F664"/>
    <mergeCell ref="F665:F671"/>
    <mergeCell ref="F451:F454"/>
    <mergeCell ref="F457:F458"/>
    <mergeCell ref="F461:F466"/>
    <mergeCell ref="F468:F474"/>
    <mergeCell ref="F494:F497"/>
    <mergeCell ref="F502:F508"/>
    <mergeCell ref="F509:F511"/>
    <mergeCell ref="F512:F517"/>
    <mergeCell ref="F518:F519"/>
    <mergeCell ref="F342:F343"/>
    <mergeCell ref="F349:F354"/>
    <mergeCell ref="F355:F356"/>
    <mergeCell ref="F384:F400"/>
    <mergeCell ref="F402:F417"/>
    <mergeCell ref="F418:F425"/>
    <mergeCell ref="F426:F434"/>
    <mergeCell ref="F435:F437"/>
    <mergeCell ref="F449:F450"/>
    <mergeCell ref="F305:F325"/>
    <mergeCell ref="F326:F327"/>
    <mergeCell ref="F328:F329"/>
    <mergeCell ref="F330:F331"/>
    <mergeCell ref="F332:F333"/>
    <mergeCell ref="F334:F335"/>
    <mergeCell ref="F336:F337"/>
    <mergeCell ref="F338:F339"/>
    <mergeCell ref="F340:F341"/>
    <mergeCell ref="F218:F233"/>
    <mergeCell ref="F234:F241"/>
    <mergeCell ref="F242:F247"/>
    <mergeCell ref="F248:F257"/>
    <mergeCell ref="F258:F260"/>
    <mergeCell ref="F261:F277"/>
    <mergeCell ref="F278:F300"/>
    <mergeCell ref="F301:F302"/>
    <mergeCell ref="F303:F304"/>
    <mergeCell ref="F147:F154"/>
    <mergeCell ref="F156:F160"/>
    <mergeCell ref="F163:F172"/>
    <mergeCell ref="F173:F187"/>
    <mergeCell ref="F188:F194"/>
    <mergeCell ref="F195:F202"/>
    <mergeCell ref="F204:F206"/>
    <mergeCell ref="F207:F208"/>
    <mergeCell ref="F213:F215"/>
    <mergeCell ref="B1769:B1770"/>
    <mergeCell ref="C1769:C1770"/>
    <mergeCell ref="C1736:C1756"/>
    <mergeCell ref="B1757:B1758"/>
    <mergeCell ref="C1757:C1758"/>
    <mergeCell ref="B1292:B1293"/>
    <mergeCell ref="C1292:C1293"/>
    <mergeCell ref="B1286:B1287"/>
    <mergeCell ref="C1286:C1287"/>
    <mergeCell ref="B1389:B1391"/>
    <mergeCell ref="C1389:C1391"/>
    <mergeCell ref="B1463:B1465"/>
    <mergeCell ref="C1463:C1465"/>
    <mergeCell ref="B1626:B1633"/>
    <mergeCell ref="C1626:C1633"/>
    <mergeCell ref="B1635:B1637"/>
    <mergeCell ref="C1635:C1637"/>
    <mergeCell ref="B1578:B1585"/>
    <mergeCell ref="C1578:C1585"/>
    <mergeCell ref="B1587:B1591"/>
    <mergeCell ref="C1587:C1591"/>
    <mergeCell ref="B1594:B1603"/>
    <mergeCell ref="C1594:C1603"/>
    <mergeCell ref="B1604:B1618"/>
    <mergeCell ref="C1943:C1948"/>
    <mergeCell ref="C1949:C1950"/>
    <mergeCell ref="C1951:C1989"/>
    <mergeCell ref="C2005:C2006"/>
    <mergeCell ref="C116:C117"/>
    <mergeCell ref="B116:B117"/>
    <mergeCell ref="B1759:B1760"/>
    <mergeCell ref="C1759:C1760"/>
    <mergeCell ref="B1761:B1762"/>
    <mergeCell ref="C1761:C1762"/>
    <mergeCell ref="B1763:B1764"/>
    <mergeCell ref="C1763:C1764"/>
    <mergeCell ref="B1765:B1766"/>
    <mergeCell ref="C1765:C1766"/>
    <mergeCell ref="B1767:B1768"/>
    <mergeCell ref="C1767:C1768"/>
    <mergeCell ref="B1709:B1731"/>
    <mergeCell ref="C1709:C1731"/>
    <mergeCell ref="B1732:B1733"/>
    <mergeCell ref="C1732:C1733"/>
    <mergeCell ref="B1734:B1735"/>
    <mergeCell ref="C1734:C1735"/>
    <mergeCell ref="B1736:B1756"/>
    <mergeCell ref="B1888:B1889"/>
    <mergeCell ref="B995:B996"/>
    <mergeCell ref="B997:B1035"/>
    <mergeCell ref="B1051:B1052"/>
    <mergeCell ref="C997:C1035"/>
    <mergeCell ref="B819:B820"/>
    <mergeCell ref="C819:C820"/>
    <mergeCell ref="B807:B808"/>
    <mergeCell ref="E1411:E1412"/>
    <mergeCell ref="B1448:B1451"/>
    <mergeCell ref="C1448:C1451"/>
    <mergeCell ref="D1448:D1451"/>
    <mergeCell ref="B1466:B1471"/>
    <mergeCell ref="C1466:C1471"/>
    <mergeCell ref="D1466:D1471"/>
    <mergeCell ref="E1472:E1473"/>
    <mergeCell ref="E1474:E1512"/>
    <mergeCell ref="B1415:B1420"/>
    <mergeCell ref="C1415:C1420"/>
    <mergeCell ref="D1415:D1420"/>
    <mergeCell ref="B1422:B1428"/>
    <mergeCell ref="C1422:C1428"/>
    <mergeCell ref="D1422:D1428"/>
    <mergeCell ref="B1411:B1412"/>
    <mergeCell ref="C1411:C1412"/>
    <mergeCell ref="D1411:D1412"/>
    <mergeCell ref="B1472:B1473"/>
    <mergeCell ref="C1472:C1473"/>
    <mergeCell ref="D1472:D1473"/>
    <mergeCell ref="B1474:B1512"/>
    <mergeCell ref="C1474:C1512"/>
    <mergeCell ref="D1474:D1512"/>
    <mergeCell ref="B1338:B1354"/>
    <mergeCell ref="C1338:C1354"/>
    <mergeCell ref="D1338:D1354"/>
    <mergeCell ref="E1356:E1371"/>
    <mergeCell ref="E1372:E1379"/>
    <mergeCell ref="E1380:E1388"/>
    <mergeCell ref="B1380:B1388"/>
    <mergeCell ref="C1380:C1388"/>
    <mergeCell ref="D1380:D1388"/>
    <mergeCell ref="B1356:B1371"/>
    <mergeCell ref="C1356:C1371"/>
    <mergeCell ref="D1356:D1371"/>
    <mergeCell ref="B1372:B1379"/>
    <mergeCell ref="C1372:C1379"/>
    <mergeCell ref="D1372:D1379"/>
    <mergeCell ref="B1303:B1308"/>
    <mergeCell ref="C1303:C1308"/>
    <mergeCell ref="D1303:D1308"/>
    <mergeCell ref="B1309:B1310"/>
    <mergeCell ref="C1309:C1310"/>
    <mergeCell ref="D1309:D1310"/>
    <mergeCell ref="E1303:E1308"/>
    <mergeCell ref="E1309:E1310"/>
    <mergeCell ref="E1338:E1354"/>
    <mergeCell ref="B1294:B1295"/>
    <mergeCell ref="C1294:C1295"/>
    <mergeCell ref="D1294:D1295"/>
    <mergeCell ref="E1294:E1295"/>
    <mergeCell ref="B1296:B1297"/>
    <mergeCell ref="C1296:C1297"/>
    <mergeCell ref="D1296:D1297"/>
    <mergeCell ref="E1296:E1297"/>
    <mergeCell ref="D1286:D1287"/>
    <mergeCell ref="E1286:E1287"/>
    <mergeCell ref="B1288:B1289"/>
    <mergeCell ref="C1288:C1289"/>
    <mergeCell ref="D1288:D1289"/>
    <mergeCell ref="E1288:E1289"/>
    <mergeCell ref="B1290:B1291"/>
    <mergeCell ref="C1290:C1291"/>
    <mergeCell ref="D1290:D1291"/>
    <mergeCell ref="E1290:E1291"/>
    <mergeCell ref="D1292:D1293"/>
    <mergeCell ref="E1292:E1293"/>
    <mergeCell ref="B1282:B1283"/>
    <mergeCell ref="C1282:C1283"/>
    <mergeCell ref="D1282:D1283"/>
    <mergeCell ref="E1282:E1283"/>
    <mergeCell ref="B1284:B1285"/>
    <mergeCell ref="C1284:C1285"/>
    <mergeCell ref="D1284:D1285"/>
    <mergeCell ref="E1284:E1285"/>
    <mergeCell ref="B1280:B1281"/>
    <mergeCell ref="C1280:C1281"/>
    <mergeCell ref="D1255:D1256"/>
    <mergeCell ref="E1255:E1256"/>
    <mergeCell ref="B1257:B1258"/>
    <mergeCell ref="C1257:C1258"/>
    <mergeCell ref="D1257:D1258"/>
    <mergeCell ref="E1257:E1258"/>
    <mergeCell ref="B1259:B1279"/>
    <mergeCell ref="C1259:C1279"/>
    <mergeCell ref="D1259:D1279"/>
    <mergeCell ref="E1259:E1279"/>
    <mergeCell ref="B1255:B1256"/>
    <mergeCell ref="C1255:C1256"/>
    <mergeCell ref="D1280:D1281"/>
    <mergeCell ref="E1280:E1281"/>
    <mergeCell ref="B1215:B1231"/>
    <mergeCell ref="C1215:C1231"/>
    <mergeCell ref="D1215:D1231"/>
    <mergeCell ref="E1215:E1231"/>
    <mergeCell ref="B1232:B1254"/>
    <mergeCell ref="C1232:C1254"/>
    <mergeCell ref="D1232:D1254"/>
    <mergeCell ref="E1232:E1254"/>
    <mergeCell ref="E1101:E1108"/>
    <mergeCell ref="E1110:E1114"/>
    <mergeCell ref="E1117:E1126"/>
    <mergeCell ref="E1127:E1141"/>
    <mergeCell ref="E1142:E1148"/>
    <mergeCell ref="E1149:E1156"/>
    <mergeCell ref="C1149:C1156"/>
    <mergeCell ref="D1149:D1156"/>
    <mergeCell ref="E1158:E1160"/>
    <mergeCell ref="B1127:B1141"/>
    <mergeCell ref="C1127:C1141"/>
    <mergeCell ref="B1142:B1148"/>
    <mergeCell ref="C1142:C1148"/>
    <mergeCell ref="B1149:B1156"/>
    <mergeCell ref="B1167:B1169"/>
    <mergeCell ref="C1167:C1169"/>
    <mergeCell ref="B1172:B1187"/>
    <mergeCell ref="C1172:C1187"/>
    <mergeCell ref="B1188:B1195"/>
    <mergeCell ref="C1188:C1195"/>
    <mergeCell ref="B1196:B1201"/>
    <mergeCell ref="C1196:C1201"/>
    <mergeCell ref="D1212:D1214"/>
    <mergeCell ref="E1212:E1214"/>
    <mergeCell ref="B934:B935"/>
    <mergeCell ref="C934:C935"/>
    <mergeCell ref="D934:D935"/>
    <mergeCell ref="B938:B943"/>
    <mergeCell ref="B945:B951"/>
    <mergeCell ref="B971:B974"/>
    <mergeCell ref="B979:B985"/>
    <mergeCell ref="B986:B988"/>
    <mergeCell ref="B989:B994"/>
    <mergeCell ref="C979:C985"/>
    <mergeCell ref="B879:B894"/>
    <mergeCell ref="B895:B902"/>
    <mergeCell ref="B903:B911"/>
    <mergeCell ref="C879:C894"/>
    <mergeCell ref="D879:D894"/>
    <mergeCell ref="C895:C902"/>
    <mergeCell ref="D895:D902"/>
    <mergeCell ref="B912:B914"/>
    <mergeCell ref="B926:B927"/>
    <mergeCell ref="D926:D927"/>
    <mergeCell ref="B861:B877"/>
    <mergeCell ref="C826:C831"/>
    <mergeCell ref="D826:D831"/>
    <mergeCell ref="C832:C833"/>
    <mergeCell ref="D832:D833"/>
    <mergeCell ref="C861:C877"/>
    <mergeCell ref="D861:D877"/>
    <mergeCell ref="B813:B814"/>
    <mergeCell ref="C813:C814"/>
    <mergeCell ref="D813:D814"/>
    <mergeCell ref="B815:B816"/>
    <mergeCell ref="C815:C816"/>
    <mergeCell ref="D815:D816"/>
    <mergeCell ref="B817:B818"/>
    <mergeCell ref="C817:C818"/>
    <mergeCell ref="D817:D818"/>
    <mergeCell ref="B928:B931"/>
    <mergeCell ref="C928:C931"/>
    <mergeCell ref="D928:D931"/>
    <mergeCell ref="B809:B810"/>
    <mergeCell ref="C809:C810"/>
    <mergeCell ref="D809:D810"/>
    <mergeCell ref="B811:B812"/>
    <mergeCell ref="C811:C812"/>
    <mergeCell ref="D811:D812"/>
    <mergeCell ref="B782:B802"/>
    <mergeCell ref="C782:C802"/>
    <mergeCell ref="D782:D802"/>
    <mergeCell ref="B803:B804"/>
    <mergeCell ref="C803:C804"/>
    <mergeCell ref="D803:D804"/>
    <mergeCell ref="B805:B806"/>
    <mergeCell ref="C805:C806"/>
    <mergeCell ref="D805:D806"/>
    <mergeCell ref="B826:B831"/>
    <mergeCell ref="B832:B833"/>
    <mergeCell ref="B778:B779"/>
    <mergeCell ref="C778:C779"/>
    <mergeCell ref="D778:D779"/>
    <mergeCell ref="B780:B781"/>
    <mergeCell ref="C780:C781"/>
    <mergeCell ref="D780:D781"/>
    <mergeCell ref="B725:B734"/>
    <mergeCell ref="C725:C734"/>
    <mergeCell ref="D725:D734"/>
    <mergeCell ref="B735:B737"/>
    <mergeCell ref="C735:C737"/>
    <mergeCell ref="D735:D737"/>
    <mergeCell ref="B738:B754"/>
    <mergeCell ref="C738:C754"/>
    <mergeCell ref="D738:D754"/>
    <mergeCell ref="C807:C808"/>
    <mergeCell ref="D807:D808"/>
    <mergeCell ref="D695:D710"/>
    <mergeCell ref="B711:B718"/>
    <mergeCell ref="C711:C718"/>
    <mergeCell ref="D711:D718"/>
    <mergeCell ref="B719:B724"/>
    <mergeCell ref="C719:C724"/>
    <mergeCell ref="D719:D724"/>
    <mergeCell ref="B650:B664"/>
    <mergeCell ref="B665:B671"/>
    <mergeCell ref="B672:B679"/>
    <mergeCell ref="B681:B683"/>
    <mergeCell ref="B684:B685"/>
    <mergeCell ref="D684:D685"/>
    <mergeCell ref="B690:B692"/>
    <mergeCell ref="C690:C692"/>
    <mergeCell ref="D690:D692"/>
    <mergeCell ref="B755:B777"/>
    <mergeCell ref="C755:C777"/>
    <mergeCell ref="D755:D777"/>
    <mergeCell ref="B355:B356"/>
    <mergeCell ref="C355:C356"/>
    <mergeCell ref="B418:B425"/>
    <mergeCell ref="C418:C425"/>
    <mergeCell ref="B349:B354"/>
    <mergeCell ref="C349:C354"/>
    <mergeCell ref="B426:B434"/>
    <mergeCell ref="C426:C434"/>
    <mergeCell ref="B435:B437"/>
    <mergeCell ref="C435:C437"/>
    <mergeCell ref="B340:B341"/>
    <mergeCell ref="C340:C341"/>
    <mergeCell ref="B402:B417"/>
    <mergeCell ref="C402:C417"/>
    <mergeCell ref="B384:B400"/>
    <mergeCell ref="C384:C400"/>
    <mergeCell ref="B695:B710"/>
    <mergeCell ref="C695:C710"/>
    <mergeCell ref="A116:A117"/>
    <mergeCell ref="D116:D117"/>
    <mergeCell ref="C147:C154"/>
    <mergeCell ref="B173:B187"/>
    <mergeCell ref="C173:C187"/>
    <mergeCell ref="B204:B206"/>
    <mergeCell ref="C204:C206"/>
    <mergeCell ref="D188:D194"/>
    <mergeCell ref="B195:B202"/>
    <mergeCell ref="C195:C202"/>
    <mergeCell ref="D195:D202"/>
    <mergeCell ref="C218:C233"/>
    <mergeCell ref="B234:B241"/>
    <mergeCell ref="C234:C241"/>
    <mergeCell ref="C326:C327"/>
    <mergeCell ref="B328:B329"/>
    <mergeCell ref="C328:C329"/>
    <mergeCell ref="B326:B327"/>
    <mergeCell ref="B147:B154"/>
    <mergeCell ref="D204:D206"/>
    <mergeCell ref="B248:B257"/>
    <mergeCell ref="C248:C257"/>
    <mergeCell ref="B258:B260"/>
    <mergeCell ref="C258:C260"/>
    <mergeCell ref="B261:B277"/>
    <mergeCell ref="C261:C277"/>
    <mergeCell ref="B278:B300"/>
    <mergeCell ref="C278:C300"/>
    <mergeCell ref="B301:B302"/>
    <mergeCell ref="C301:C302"/>
    <mergeCell ref="B303:B304"/>
    <mergeCell ref="C303:C304"/>
    <mergeCell ref="A5:E5"/>
    <mergeCell ref="A6:A7"/>
    <mergeCell ref="B6:B7"/>
    <mergeCell ref="C6:C7"/>
    <mergeCell ref="A72:E72"/>
    <mergeCell ref="A32:A33"/>
    <mergeCell ref="B32:B33"/>
    <mergeCell ref="C32:C33"/>
    <mergeCell ref="A65:A66"/>
    <mergeCell ref="B65:B66"/>
    <mergeCell ref="C65:C66"/>
    <mergeCell ref="D65:D66"/>
    <mergeCell ref="D6:D7"/>
    <mergeCell ref="E6:E7"/>
    <mergeCell ref="E32:E33"/>
    <mergeCell ref="E65:E66"/>
    <mergeCell ref="D305:D325"/>
    <mergeCell ref="D129:D130"/>
    <mergeCell ref="D218:D233"/>
    <mergeCell ref="D234:D241"/>
    <mergeCell ref="A73:A74"/>
    <mergeCell ref="B73:B74"/>
    <mergeCell ref="C73:C74"/>
    <mergeCell ref="D73:D74"/>
    <mergeCell ref="B213:B215"/>
    <mergeCell ref="C213:C215"/>
    <mergeCell ref="B218:B233"/>
    <mergeCell ref="B242:B247"/>
    <mergeCell ref="C242:C247"/>
    <mergeCell ref="A129:A130"/>
    <mergeCell ref="B129:B130"/>
    <mergeCell ref="C129:C130"/>
    <mergeCell ref="B305:B325"/>
    <mergeCell ref="C305:C325"/>
    <mergeCell ref="D242:D247"/>
    <mergeCell ref="D248:D257"/>
    <mergeCell ref="D258:D260"/>
    <mergeCell ref="D261:D277"/>
    <mergeCell ref="D278:D300"/>
    <mergeCell ref="D301:D302"/>
    <mergeCell ref="D303:D304"/>
    <mergeCell ref="D328:D329"/>
    <mergeCell ref="D330:D331"/>
    <mergeCell ref="D332:D333"/>
    <mergeCell ref="D334:D335"/>
    <mergeCell ref="D336:D337"/>
    <mergeCell ref="D338:D339"/>
    <mergeCell ref="D340:D341"/>
    <mergeCell ref="D342:D343"/>
    <mergeCell ref="B342:B343"/>
    <mergeCell ref="C342:C343"/>
    <mergeCell ref="E340:E341"/>
    <mergeCell ref="E342:E343"/>
    <mergeCell ref="E242:E247"/>
    <mergeCell ref="E328:E329"/>
    <mergeCell ref="E330:E331"/>
    <mergeCell ref="E332:E333"/>
    <mergeCell ref="E334:E335"/>
    <mergeCell ref="E336:E337"/>
    <mergeCell ref="D326:D327"/>
    <mergeCell ref="D1649:D1664"/>
    <mergeCell ref="E1649:E1664"/>
    <mergeCell ref="D1833:D1848"/>
    <mergeCell ref="E1833:E1848"/>
    <mergeCell ref="D1849:D1856"/>
    <mergeCell ref="E1849:E1856"/>
    <mergeCell ref="E1815:E1831"/>
    <mergeCell ref="D1769:D1770"/>
    <mergeCell ref="E1769:E1770"/>
    <mergeCell ref="D1771:D1772"/>
    <mergeCell ref="E1771:E1772"/>
    <mergeCell ref="D1773:D1774"/>
    <mergeCell ref="E1773:E1774"/>
    <mergeCell ref="D1815:D1831"/>
    <mergeCell ref="D418:D425"/>
    <mergeCell ref="E418:E425"/>
    <mergeCell ref="D426:D434"/>
    <mergeCell ref="E426:E434"/>
    <mergeCell ref="D435:D437"/>
    <mergeCell ref="E435:E437"/>
    <mergeCell ref="D819:D820"/>
    <mergeCell ref="D997:D1035"/>
    <mergeCell ref="D995:D996"/>
    <mergeCell ref="E1888:E1889"/>
    <mergeCell ref="D1892:D1897"/>
    <mergeCell ref="E1892:E1897"/>
    <mergeCell ref="D1899:D1905"/>
    <mergeCell ref="E1899:E1905"/>
    <mergeCell ref="D1857:D1865"/>
    <mergeCell ref="E1857:E1865"/>
    <mergeCell ref="D1866:D1868"/>
    <mergeCell ref="E1866:E1868"/>
    <mergeCell ref="D1880:D1881"/>
    <mergeCell ref="E1880:E1881"/>
    <mergeCell ref="D1882:D1885"/>
    <mergeCell ref="E1882:E1885"/>
    <mergeCell ref="D1888:D1889"/>
    <mergeCell ref="E817:E818"/>
    <mergeCell ref="E819:E820"/>
    <mergeCell ref="E826:E831"/>
    <mergeCell ref="E832:E833"/>
    <mergeCell ref="E861:E877"/>
    <mergeCell ref="E879:E894"/>
    <mergeCell ref="D1127:D1141"/>
    <mergeCell ref="D1142:D1148"/>
    <mergeCell ref="E1389:E1391"/>
    <mergeCell ref="E1403:E1404"/>
    <mergeCell ref="E1161:E1162"/>
    <mergeCell ref="D1167:D1169"/>
    <mergeCell ref="E1167:E1169"/>
    <mergeCell ref="D1172:D1187"/>
    <mergeCell ref="E1172:E1187"/>
    <mergeCell ref="D1188:D1195"/>
    <mergeCell ref="E1188:E1195"/>
    <mergeCell ref="E1560:E1562"/>
    <mergeCell ref="E738:E754"/>
    <mergeCell ref="E755:E777"/>
    <mergeCell ref="E778:E779"/>
    <mergeCell ref="E780:E781"/>
    <mergeCell ref="E782:E802"/>
    <mergeCell ref="E803:E804"/>
    <mergeCell ref="E805:E806"/>
    <mergeCell ref="E807:E808"/>
    <mergeCell ref="E809:E810"/>
    <mergeCell ref="E116:E117"/>
    <mergeCell ref="E73:E74"/>
    <mergeCell ref="D32:D33"/>
    <mergeCell ref="E811:E812"/>
    <mergeCell ref="E813:E814"/>
    <mergeCell ref="E815:E816"/>
    <mergeCell ref="D355:D356"/>
    <mergeCell ref="E188:E194"/>
    <mergeCell ref="E195:E202"/>
    <mergeCell ref="D213:D215"/>
    <mergeCell ref="E690:E692"/>
    <mergeCell ref="E695:E710"/>
    <mergeCell ref="E711:E718"/>
    <mergeCell ref="E719:E724"/>
    <mergeCell ref="E725:E734"/>
    <mergeCell ref="E735:E737"/>
    <mergeCell ref="E684:E685"/>
    <mergeCell ref="D457:D458"/>
    <mergeCell ref="D449:D450"/>
    <mergeCell ref="D502:D508"/>
    <mergeCell ref="D518:D519"/>
    <mergeCell ref="D147:D154"/>
    <mergeCell ref="D173:D187"/>
    <mergeCell ref="B1101:B1108"/>
    <mergeCell ref="C1101:C1108"/>
    <mergeCell ref="D1101:D1108"/>
    <mergeCell ref="B1110:B1114"/>
    <mergeCell ref="C1110:C1114"/>
    <mergeCell ref="D1110:D1114"/>
    <mergeCell ref="B1117:B1126"/>
    <mergeCell ref="C1117:C1126"/>
    <mergeCell ref="D1117:D1126"/>
    <mergeCell ref="B1158:B1160"/>
    <mergeCell ref="C1158:C1160"/>
    <mergeCell ref="D1158:D1160"/>
    <mergeCell ref="B1161:B1162"/>
    <mergeCell ref="C1161:C1162"/>
    <mergeCell ref="D1161:D1162"/>
    <mergeCell ref="E1528:E1529"/>
    <mergeCell ref="E1546:E1547"/>
    <mergeCell ref="E1405:E1408"/>
    <mergeCell ref="E1415:E1420"/>
    <mergeCell ref="E1422:E1428"/>
    <mergeCell ref="E1448:E1451"/>
    <mergeCell ref="E1456:E1462"/>
    <mergeCell ref="E1463:E1465"/>
    <mergeCell ref="E1466:E1471"/>
    <mergeCell ref="D1196:D1201"/>
    <mergeCell ref="E1196:E1201"/>
    <mergeCell ref="B1202:B1211"/>
    <mergeCell ref="C1202:C1211"/>
    <mergeCell ref="D1202:D1211"/>
    <mergeCell ref="E1202:E1211"/>
    <mergeCell ref="B1212:B1214"/>
    <mergeCell ref="C1212:C1214"/>
    <mergeCell ref="D1389:D1391"/>
    <mergeCell ref="B1403:B1404"/>
    <mergeCell ref="C1403:C1404"/>
    <mergeCell ref="D1403:D1404"/>
    <mergeCell ref="B1405:B1408"/>
    <mergeCell ref="C1405:C1408"/>
    <mergeCell ref="D1405:D1408"/>
    <mergeCell ref="B1456:B1462"/>
    <mergeCell ref="C1456:C1462"/>
    <mergeCell ref="D1456:D1462"/>
    <mergeCell ref="D1463:D1465"/>
    <mergeCell ref="B1528:B1529"/>
    <mergeCell ref="C1528:C1529"/>
    <mergeCell ref="D1528:D1529"/>
    <mergeCell ref="B1546:B1547"/>
    <mergeCell ref="C1546:C1547"/>
    <mergeCell ref="D1546:D1547"/>
    <mergeCell ref="B1560:B1562"/>
    <mergeCell ref="C1560:C1562"/>
    <mergeCell ref="D1560:D1562"/>
    <mergeCell ref="C1604:C1618"/>
    <mergeCell ref="B1619:B1625"/>
    <mergeCell ref="C1619:C1625"/>
    <mergeCell ref="B1638:B1639"/>
    <mergeCell ref="C1638:C1639"/>
    <mergeCell ref="B1780:B1785"/>
    <mergeCell ref="C1780:C1785"/>
    <mergeCell ref="B1786:B1787"/>
    <mergeCell ref="C1786:C1787"/>
    <mergeCell ref="B1644:B1646"/>
    <mergeCell ref="C1644:C1646"/>
    <mergeCell ref="B1649:B1664"/>
    <mergeCell ref="C1649:C1664"/>
    <mergeCell ref="B1665:B1672"/>
    <mergeCell ref="C1665:C1672"/>
    <mergeCell ref="B1673:B1678"/>
    <mergeCell ref="C1673:C1678"/>
    <mergeCell ref="B1679:B1688"/>
    <mergeCell ref="C1679:C1688"/>
    <mergeCell ref="B1689:B1691"/>
    <mergeCell ref="C1689:C1691"/>
    <mergeCell ref="B1692:B1708"/>
    <mergeCell ref="C1692:C1708"/>
    <mergeCell ref="B1771:B1772"/>
    <mergeCell ref="C1771:C1772"/>
    <mergeCell ref="B1773:B1774"/>
    <mergeCell ref="C1773:C1774"/>
    <mergeCell ref="D1626:D1633"/>
    <mergeCell ref="D1578:D1585"/>
    <mergeCell ref="C1882:C1885"/>
    <mergeCell ref="B1892:B1897"/>
    <mergeCell ref="C1892:C1897"/>
    <mergeCell ref="B1899:B1905"/>
    <mergeCell ref="C1899:C1905"/>
    <mergeCell ref="B1925:B1928"/>
    <mergeCell ref="C1925:C1928"/>
    <mergeCell ref="B1815:B1831"/>
    <mergeCell ref="C1815:C1831"/>
    <mergeCell ref="B1933:B1939"/>
    <mergeCell ref="C1933:C1939"/>
    <mergeCell ref="C1888:C1889"/>
    <mergeCell ref="C1833:C1848"/>
    <mergeCell ref="B1849:B1856"/>
    <mergeCell ref="C1849:C1856"/>
    <mergeCell ref="B1857:B1865"/>
    <mergeCell ref="C1857:C1865"/>
    <mergeCell ref="B1866:B1868"/>
    <mergeCell ref="C1866:C1868"/>
    <mergeCell ref="B1880:B1881"/>
    <mergeCell ref="C1880:C1881"/>
    <mergeCell ref="B1833:B1848"/>
    <mergeCell ref="B1882:B1885"/>
    <mergeCell ref="D1780:D1785"/>
    <mergeCell ref="E1780:E1785"/>
    <mergeCell ref="D1786:D1787"/>
    <mergeCell ref="E1786:E1787"/>
    <mergeCell ref="D1763:D1764"/>
    <mergeCell ref="E1763:E1764"/>
    <mergeCell ref="D1765:D1766"/>
    <mergeCell ref="E1765:E1766"/>
    <mergeCell ref="D1767:D1768"/>
    <mergeCell ref="E1767:E1768"/>
    <mergeCell ref="D1757:D1758"/>
    <mergeCell ref="E1757:E1758"/>
    <mergeCell ref="D1759:D1760"/>
    <mergeCell ref="E1759:E1760"/>
    <mergeCell ref="D1761:D1762"/>
    <mergeCell ref="E1761:E1762"/>
    <mergeCell ref="D1732:D1733"/>
    <mergeCell ref="E1732:E1733"/>
    <mergeCell ref="E1578:E1585"/>
    <mergeCell ref="D1587:D1591"/>
    <mergeCell ref="E1587:E1591"/>
    <mergeCell ref="D1594:D1603"/>
    <mergeCell ref="E1594:E1603"/>
    <mergeCell ref="D1604:D1618"/>
    <mergeCell ref="E1604:E1618"/>
    <mergeCell ref="D1619:D1625"/>
    <mergeCell ref="E1619:E1625"/>
    <mergeCell ref="D1734:D1735"/>
    <mergeCell ref="E1734:E1735"/>
    <mergeCell ref="D1736:D1756"/>
    <mergeCell ref="E1736:E1756"/>
    <mergeCell ref="D1689:D1691"/>
    <mergeCell ref="E1689:E1691"/>
    <mergeCell ref="D1692:D1708"/>
    <mergeCell ref="E1692:E1708"/>
    <mergeCell ref="D1709:D1731"/>
    <mergeCell ref="E1709:E1731"/>
    <mergeCell ref="E1626:E1633"/>
    <mergeCell ref="D1635:D1637"/>
    <mergeCell ref="E1635:E1637"/>
    <mergeCell ref="D1638:D1639"/>
    <mergeCell ref="E1638:E1639"/>
    <mergeCell ref="D1665:D1672"/>
    <mergeCell ref="E1665:E1672"/>
    <mergeCell ref="D1673:D1678"/>
    <mergeCell ref="E1673:E1678"/>
    <mergeCell ref="D1679:D1688"/>
    <mergeCell ref="E1679:E1688"/>
    <mergeCell ref="D1644:D1646"/>
    <mergeCell ref="E1644:E1646"/>
    <mergeCell ref="D1940:D1942"/>
    <mergeCell ref="E1940:E1942"/>
    <mergeCell ref="D1943:D1948"/>
    <mergeCell ref="E1943:E1948"/>
    <mergeCell ref="D1949:D1950"/>
    <mergeCell ref="E1949:E1950"/>
    <mergeCell ref="C2023:C2024"/>
    <mergeCell ref="B2037:B2039"/>
    <mergeCell ref="C2037:C2039"/>
    <mergeCell ref="B1940:B1942"/>
    <mergeCell ref="B1943:B1948"/>
    <mergeCell ref="B1949:B1950"/>
    <mergeCell ref="B1951:B1989"/>
    <mergeCell ref="B2005:B2006"/>
    <mergeCell ref="B2023:B2024"/>
    <mergeCell ref="D1951:D1989"/>
    <mergeCell ref="E1951:E1989"/>
    <mergeCell ref="D2005:D2006"/>
    <mergeCell ref="E2005:E2006"/>
    <mergeCell ref="D2023:D2024"/>
    <mergeCell ref="E2023:E2024"/>
    <mergeCell ref="D2037:D2039"/>
    <mergeCell ref="E2037:E2039"/>
    <mergeCell ref="C1940:C1942"/>
    <mergeCell ref="D1925:D1928"/>
    <mergeCell ref="E1925:E1928"/>
    <mergeCell ref="D1933:D1939"/>
    <mergeCell ref="E1933:E1939"/>
    <mergeCell ref="E147:E154"/>
    <mergeCell ref="B156:B160"/>
    <mergeCell ref="C156:C160"/>
    <mergeCell ref="D156:D160"/>
    <mergeCell ref="E156:E160"/>
    <mergeCell ref="B163:B172"/>
    <mergeCell ref="C163:C172"/>
    <mergeCell ref="D163:D172"/>
    <mergeCell ref="E163:E172"/>
    <mergeCell ref="E204:E206"/>
    <mergeCell ref="B207:B208"/>
    <mergeCell ref="C207:C208"/>
    <mergeCell ref="D207:D208"/>
    <mergeCell ref="E207:E208"/>
    <mergeCell ref="E213:E215"/>
    <mergeCell ref="E218:E233"/>
    <mergeCell ref="E234:E241"/>
    <mergeCell ref="E173:E187"/>
    <mergeCell ref="B188:B194"/>
    <mergeCell ref="C188:C194"/>
    <mergeCell ref="E248:E257"/>
    <mergeCell ref="E258:E260"/>
    <mergeCell ref="E261:E277"/>
    <mergeCell ref="E278:E300"/>
    <mergeCell ref="E301:E302"/>
    <mergeCell ref="E303:E304"/>
    <mergeCell ref="E305:E325"/>
    <mergeCell ref="E326:E327"/>
    <mergeCell ref="E338:E339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D349:D354"/>
    <mergeCell ref="E349:E354"/>
    <mergeCell ref="D468:D474"/>
    <mergeCell ref="E468:E474"/>
    <mergeCell ref="B494:B497"/>
    <mergeCell ref="C494:C497"/>
    <mergeCell ref="D494:D497"/>
    <mergeCell ref="E494:E497"/>
    <mergeCell ref="E449:E450"/>
    <mergeCell ref="B451:B454"/>
    <mergeCell ref="C451:C454"/>
    <mergeCell ref="D451:D454"/>
    <mergeCell ref="E451:E454"/>
    <mergeCell ref="E457:E458"/>
    <mergeCell ref="B461:B466"/>
    <mergeCell ref="C461:C466"/>
    <mergeCell ref="D461:D466"/>
    <mergeCell ref="E461:E466"/>
    <mergeCell ref="B468:B474"/>
    <mergeCell ref="C468:C474"/>
    <mergeCell ref="E355:E356"/>
    <mergeCell ref="D384:D400"/>
    <mergeCell ref="E502:E508"/>
    <mergeCell ref="B509:B511"/>
    <mergeCell ref="C509:C511"/>
    <mergeCell ref="D509:D511"/>
    <mergeCell ref="E509:E511"/>
    <mergeCell ref="B512:B517"/>
    <mergeCell ref="C512:C517"/>
    <mergeCell ref="D512:D517"/>
    <mergeCell ref="E512:E517"/>
    <mergeCell ref="B502:B508"/>
    <mergeCell ref="C502:C508"/>
    <mergeCell ref="E592:E593"/>
    <mergeCell ref="B606:B608"/>
    <mergeCell ref="C606:C608"/>
    <mergeCell ref="D606:D608"/>
    <mergeCell ref="E606:E608"/>
    <mergeCell ref="E384:E400"/>
    <mergeCell ref="D402:D417"/>
    <mergeCell ref="E402:E417"/>
    <mergeCell ref="B457:B458"/>
    <mergeCell ref="C457:C458"/>
    <mergeCell ref="B449:B450"/>
    <mergeCell ref="C449:C450"/>
    <mergeCell ref="B624:B631"/>
    <mergeCell ref="B633:B637"/>
    <mergeCell ref="B640:B649"/>
    <mergeCell ref="E518:E519"/>
    <mergeCell ref="B520:B558"/>
    <mergeCell ref="C520:C558"/>
    <mergeCell ref="D520:D558"/>
    <mergeCell ref="E520:E558"/>
    <mergeCell ref="B574:B575"/>
    <mergeCell ref="C574:C575"/>
    <mergeCell ref="D574:D575"/>
    <mergeCell ref="E574:E575"/>
    <mergeCell ref="B592:B593"/>
    <mergeCell ref="C592:C593"/>
    <mergeCell ref="D592:D593"/>
    <mergeCell ref="B518:B519"/>
    <mergeCell ref="C518:C519"/>
    <mergeCell ref="B1069:B1070"/>
    <mergeCell ref="B1083:B1085"/>
    <mergeCell ref="C624:C631"/>
    <mergeCell ref="D624:D631"/>
    <mergeCell ref="E624:E631"/>
    <mergeCell ref="C633:C637"/>
    <mergeCell ref="D633:D637"/>
    <mergeCell ref="E633:E637"/>
    <mergeCell ref="C640:C649"/>
    <mergeCell ref="D640:D649"/>
    <mergeCell ref="E640:E649"/>
    <mergeCell ref="C650:C664"/>
    <mergeCell ref="D650:D664"/>
    <mergeCell ref="E650:E664"/>
    <mergeCell ref="C665:C671"/>
    <mergeCell ref="D665:D671"/>
    <mergeCell ref="E665:E671"/>
    <mergeCell ref="C672:C679"/>
    <mergeCell ref="D672:D679"/>
    <mergeCell ref="E672:E679"/>
    <mergeCell ref="C681:C683"/>
    <mergeCell ref="D681:D683"/>
    <mergeCell ref="E681:E683"/>
    <mergeCell ref="C684:C685"/>
    <mergeCell ref="E895:E902"/>
    <mergeCell ref="C903:C911"/>
    <mergeCell ref="D903:D911"/>
    <mergeCell ref="E903:E911"/>
    <mergeCell ref="C912:C914"/>
    <mergeCell ref="D912:D914"/>
    <mergeCell ref="E912:E914"/>
    <mergeCell ref="C926:C927"/>
    <mergeCell ref="E995:E996"/>
    <mergeCell ref="D979:D985"/>
    <mergeCell ref="E997:E1035"/>
    <mergeCell ref="C1051:C1052"/>
    <mergeCell ref="D1051:D1052"/>
    <mergeCell ref="E1051:E1052"/>
    <mergeCell ref="C1069:C1070"/>
    <mergeCell ref="D1069:D1070"/>
    <mergeCell ref="E1069:E1070"/>
    <mergeCell ref="C1083:C1085"/>
    <mergeCell ref="D1083:D1085"/>
    <mergeCell ref="E1083:E1085"/>
    <mergeCell ref="E926:E927"/>
    <mergeCell ref="E928:E931"/>
    <mergeCell ref="C938:C943"/>
    <mergeCell ref="D938:D943"/>
    <mergeCell ref="E938:E943"/>
    <mergeCell ref="C945:C951"/>
    <mergeCell ref="D945:D951"/>
    <mergeCell ref="E945:E951"/>
    <mergeCell ref="C971:C974"/>
    <mergeCell ref="D971:D974"/>
    <mergeCell ref="E971:E974"/>
    <mergeCell ref="E934:E935"/>
    <mergeCell ref="E979:E985"/>
    <mergeCell ref="C986:C988"/>
    <mergeCell ref="D986:D988"/>
    <mergeCell ref="E986:E988"/>
    <mergeCell ref="C989:C994"/>
    <mergeCell ref="D989:D994"/>
    <mergeCell ref="E989:E994"/>
    <mergeCell ref="C995:C996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9" manualBreakCount="9">
    <brk id="62" max="5" man="1"/>
    <brk id="113" max="5" man="1"/>
    <brk id="143" max="5" man="1"/>
    <brk id="228" max="5" man="1"/>
    <brk id="1322" max="5" man="1"/>
    <brk id="1413" max="5" man="1"/>
    <brk id="1501" max="5" man="1"/>
    <brk id="1574" max="5" man="1"/>
    <brk id="1943" max="5" man="1"/>
  </rowBreaks>
  <ignoredErrors>
    <ignoredError sqref="D2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CEFD-20B3-4ED4-BCA0-BF97C13D69F5}">
  <sheetPr>
    <pageSetUpPr fitToPage="1"/>
  </sheetPr>
  <dimension ref="A1:H138"/>
  <sheetViews>
    <sheetView tabSelected="1" zoomScale="130" zoomScaleNormal="130" zoomScaleSheetLayoutView="110" workbookViewId="0">
      <selection activeCell="A6" sqref="A6:H6"/>
    </sheetView>
  </sheetViews>
  <sheetFormatPr defaultRowHeight="11.1" customHeight="1" x14ac:dyDescent="0.2"/>
  <cols>
    <col min="1" max="1" width="5.28515625" style="103" customWidth="1"/>
    <col min="2" max="4" width="9.140625" style="63"/>
    <col min="5" max="5" width="26.7109375" style="63" customWidth="1"/>
    <col min="6" max="8" width="13.7109375" style="97" customWidth="1"/>
    <col min="9" max="256" width="9.140625" style="159"/>
    <col min="257" max="257" width="5.28515625" style="159" customWidth="1"/>
    <col min="258" max="260" width="9.140625" style="159"/>
    <col min="261" max="261" width="26.7109375" style="159" customWidth="1"/>
    <col min="262" max="264" width="13.7109375" style="159" customWidth="1"/>
    <col min="265" max="512" width="9.140625" style="159"/>
    <col min="513" max="513" width="5.28515625" style="159" customWidth="1"/>
    <col min="514" max="516" width="9.140625" style="159"/>
    <col min="517" max="517" width="26.7109375" style="159" customWidth="1"/>
    <col min="518" max="520" width="13.7109375" style="159" customWidth="1"/>
    <col min="521" max="768" width="9.140625" style="159"/>
    <col min="769" max="769" width="5.28515625" style="159" customWidth="1"/>
    <col min="770" max="772" width="9.140625" style="159"/>
    <col min="773" max="773" width="26.7109375" style="159" customWidth="1"/>
    <col min="774" max="776" width="13.7109375" style="159" customWidth="1"/>
    <col min="777" max="1024" width="9.140625" style="159"/>
    <col min="1025" max="1025" width="5.28515625" style="159" customWidth="1"/>
    <col min="1026" max="1028" width="9.140625" style="159"/>
    <col min="1029" max="1029" width="26.7109375" style="159" customWidth="1"/>
    <col min="1030" max="1032" width="13.7109375" style="159" customWidth="1"/>
    <col min="1033" max="1280" width="9.140625" style="159"/>
    <col min="1281" max="1281" width="5.28515625" style="159" customWidth="1"/>
    <col min="1282" max="1284" width="9.140625" style="159"/>
    <col min="1285" max="1285" width="26.7109375" style="159" customWidth="1"/>
    <col min="1286" max="1288" width="13.7109375" style="159" customWidth="1"/>
    <col min="1289" max="1536" width="9.140625" style="159"/>
    <col min="1537" max="1537" width="5.28515625" style="159" customWidth="1"/>
    <col min="1538" max="1540" width="9.140625" style="159"/>
    <col min="1541" max="1541" width="26.7109375" style="159" customWidth="1"/>
    <col min="1542" max="1544" width="13.7109375" style="159" customWidth="1"/>
    <col min="1545" max="1792" width="9.140625" style="159"/>
    <col min="1793" max="1793" width="5.28515625" style="159" customWidth="1"/>
    <col min="1794" max="1796" width="9.140625" style="159"/>
    <col min="1797" max="1797" width="26.7109375" style="159" customWidth="1"/>
    <col min="1798" max="1800" width="13.7109375" style="159" customWidth="1"/>
    <col min="1801" max="2048" width="9.140625" style="159"/>
    <col min="2049" max="2049" width="5.28515625" style="159" customWidth="1"/>
    <col min="2050" max="2052" width="9.140625" style="159"/>
    <col min="2053" max="2053" width="26.7109375" style="159" customWidth="1"/>
    <col min="2054" max="2056" width="13.7109375" style="159" customWidth="1"/>
    <col min="2057" max="2304" width="9.140625" style="159"/>
    <col min="2305" max="2305" width="5.28515625" style="159" customWidth="1"/>
    <col min="2306" max="2308" width="9.140625" style="159"/>
    <col min="2309" max="2309" width="26.7109375" style="159" customWidth="1"/>
    <col min="2310" max="2312" width="13.7109375" style="159" customWidth="1"/>
    <col min="2313" max="2560" width="9.140625" style="159"/>
    <col min="2561" max="2561" width="5.28515625" style="159" customWidth="1"/>
    <col min="2562" max="2564" width="9.140625" style="159"/>
    <col min="2565" max="2565" width="26.7109375" style="159" customWidth="1"/>
    <col min="2566" max="2568" width="13.7109375" style="159" customWidth="1"/>
    <col min="2569" max="2816" width="9.140625" style="159"/>
    <col min="2817" max="2817" width="5.28515625" style="159" customWidth="1"/>
    <col min="2818" max="2820" width="9.140625" style="159"/>
    <col min="2821" max="2821" width="26.7109375" style="159" customWidth="1"/>
    <col min="2822" max="2824" width="13.7109375" style="159" customWidth="1"/>
    <col min="2825" max="3072" width="9.140625" style="159"/>
    <col min="3073" max="3073" width="5.28515625" style="159" customWidth="1"/>
    <col min="3074" max="3076" width="9.140625" style="159"/>
    <col min="3077" max="3077" width="26.7109375" style="159" customWidth="1"/>
    <col min="3078" max="3080" width="13.7109375" style="159" customWidth="1"/>
    <col min="3081" max="3328" width="9.140625" style="159"/>
    <col min="3329" max="3329" width="5.28515625" style="159" customWidth="1"/>
    <col min="3330" max="3332" width="9.140625" style="159"/>
    <col min="3333" max="3333" width="26.7109375" style="159" customWidth="1"/>
    <col min="3334" max="3336" width="13.7109375" style="159" customWidth="1"/>
    <col min="3337" max="3584" width="9.140625" style="159"/>
    <col min="3585" max="3585" width="5.28515625" style="159" customWidth="1"/>
    <col min="3586" max="3588" width="9.140625" style="159"/>
    <col min="3589" max="3589" width="26.7109375" style="159" customWidth="1"/>
    <col min="3590" max="3592" width="13.7109375" style="159" customWidth="1"/>
    <col min="3593" max="3840" width="9.140625" style="159"/>
    <col min="3841" max="3841" width="5.28515625" style="159" customWidth="1"/>
    <col min="3842" max="3844" width="9.140625" style="159"/>
    <col min="3845" max="3845" width="26.7109375" style="159" customWidth="1"/>
    <col min="3846" max="3848" width="13.7109375" style="159" customWidth="1"/>
    <col min="3849" max="4096" width="9.140625" style="159"/>
    <col min="4097" max="4097" width="5.28515625" style="159" customWidth="1"/>
    <col min="4098" max="4100" width="9.140625" style="159"/>
    <col min="4101" max="4101" width="26.7109375" style="159" customWidth="1"/>
    <col min="4102" max="4104" width="13.7109375" style="159" customWidth="1"/>
    <col min="4105" max="4352" width="9.140625" style="159"/>
    <col min="4353" max="4353" width="5.28515625" style="159" customWidth="1"/>
    <col min="4354" max="4356" width="9.140625" style="159"/>
    <col min="4357" max="4357" width="26.7109375" style="159" customWidth="1"/>
    <col min="4358" max="4360" width="13.7109375" style="159" customWidth="1"/>
    <col min="4361" max="4608" width="9.140625" style="159"/>
    <col min="4609" max="4609" width="5.28515625" style="159" customWidth="1"/>
    <col min="4610" max="4612" width="9.140625" style="159"/>
    <col min="4613" max="4613" width="26.7109375" style="159" customWidth="1"/>
    <col min="4614" max="4616" width="13.7109375" style="159" customWidth="1"/>
    <col min="4617" max="4864" width="9.140625" style="159"/>
    <col min="4865" max="4865" width="5.28515625" style="159" customWidth="1"/>
    <col min="4866" max="4868" width="9.140625" style="159"/>
    <col min="4869" max="4869" width="26.7109375" style="159" customWidth="1"/>
    <col min="4870" max="4872" width="13.7109375" style="159" customWidth="1"/>
    <col min="4873" max="5120" width="9.140625" style="159"/>
    <col min="5121" max="5121" width="5.28515625" style="159" customWidth="1"/>
    <col min="5122" max="5124" width="9.140625" style="159"/>
    <col min="5125" max="5125" width="26.7109375" style="159" customWidth="1"/>
    <col min="5126" max="5128" width="13.7109375" style="159" customWidth="1"/>
    <col min="5129" max="5376" width="9.140625" style="159"/>
    <col min="5377" max="5377" width="5.28515625" style="159" customWidth="1"/>
    <col min="5378" max="5380" width="9.140625" style="159"/>
    <col min="5381" max="5381" width="26.7109375" style="159" customWidth="1"/>
    <col min="5382" max="5384" width="13.7109375" style="159" customWidth="1"/>
    <col min="5385" max="5632" width="9.140625" style="159"/>
    <col min="5633" max="5633" width="5.28515625" style="159" customWidth="1"/>
    <col min="5634" max="5636" width="9.140625" style="159"/>
    <col min="5637" max="5637" width="26.7109375" style="159" customWidth="1"/>
    <col min="5638" max="5640" width="13.7109375" style="159" customWidth="1"/>
    <col min="5641" max="5888" width="9.140625" style="159"/>
    <col min="5889" max="5889" width="5.28515625" style="159" customWidth="1"/>
    <col min="5890" max="5892" width="9.140625" style="159"/>
    <col min="5893" max="5893" width="26.7109375" style="159" customWidth="1"/>
    <col min="5894" max="5896" width="13.7109375" style="159" customWidth="1"/>
    <col min="5897" max="6144" width="9.140625" style="159"/>
    <col min="6145" max="6145" width="5.28515625" style="159" customWidth="1"/>
    <col min="6146" max="6148" width="9.140625" style="159"/>
    <col min="6149" max="6149" width="26.7109375" style="159" customWidth="1"/>
    <col min="6150" max="6152" width="13.7109375" style="159" customWidth="1"/>
    <col min="6153" max="6400" width="9.140625" style="159"/>
    <col min="6401" max="6401" width="5.28515625" style="159" customWidth="1"/>
    <col min="6402" max="6404" width="9.140625" style="159"/>
    <col min="6405" max="6405" width="26.7109375" style="159" customWidth="1"/>
    <col min="6406" max="6408" width="13.7109375" style="159" customWidth="1"/>
    <col min="6409" max="6656" width="9.140625" style="159"/>
    <col min="6657" max="6657" width="5.28515625" style="159" customWidth="1"/>
    <col min="6658" max="6660" width="9.140625" style="159"/>
    <col min="6661" max="6661" width="26.7109375" style="159" customWidth="1"/>
    <col min="6662" max="6664" width="13.7109375" style="159" customWidth="1"/>
    <col min="6665" max="6912" width="9.140625" style="159"/>
    <col min="6913" max="6913" width="5.28515625" style="159" customWidth="1"/>
    <col min="6914" max="6916" width="9.140625" style="159"/>
    <col min="6917" max="6917" width="26.7109375" style="159" customWidth="1"/>
    <col min="6918" max="6920" width="13.7109375" style="159" customWidth="1"/>
    <col min="6921" max="7168" width="9.140625" style="159"/>
    <col min="7169" max="7169" width="5.28515625" style="159" customWidth="1"/>
    <col min="7170" max="7172" width="9.140625" style="159"/>
    <col min="7173" max="7173" width="26.7109375" style="159" customWidth="1"/>
    <col min="7174" max="7176" width="13.7109375" style="159" customWidth="1"/>
    <col min="7177" max="7424" width="9.140625" style="159"/>
    <col min="7425" max="7425" width="5.28515625" style="159" customWidth="1"/>
    <col min="7426" max="7428" width="9.140625" style="159"/>
    <col min="7429" max="7429" width="26.7109375" style="159" customWidth="1"/>
    <col min="7430" max="7432" width="13.7109375" style="159" customWidth="1"/>
    <col min="7433" max="7680" width="9.140625" style="159"/>
    <col min="7681" max="7681" width="5.28515625" style="159" customWidth="1"/>
    <col min="7682" max="7684" width="9.140625" style="159"/>
    <col min="7685" max="7685" width="26.7109375" style="159" customWidth="1"/>
    <col min="7686" max="7688" width="13.7109375" style="159" customWidth="1"/>
    <col min="7689" max="7936" width="9.140625" style="159"/>
    <col min="7937" max="7937" width="5.28515625" style="159" customWidth="1"/>
    <col min="7938" max="7940" width="9.140625" style="159"/>
    <col min="7941" max="7941" width="26.7109375" style="159" customWidth="1"/>
    <col min="7942" max="7944" width="13.7109375" style="159" customWidth="1"/>
    <col min="7945" max="8192" width="9.140625" style="159"/>
    <col min="8193" max="8193" width="5.28515625" style="159" customWidth="1"/>
    <col min="8194" max="8196" width="9.140625" style="159"/>
    <col min="8197" max="8197" width="26.7109375" style="159" customWidth="1"/>
    <col min="8198" max="8200" width="13.7109375" style="159" customWidth="1"/>
    <col min="8201" max="8448" width="9.140625" style="159"/>
    <col min="8449" max="8449" width="5.28515625" style="159" customWidth="1"/>
    <col min="8450" max="8452" width="9.140625" style="159"/>
    <col min="8453" max="8453" width="26.7109375" style="159" customWidth="1"/>
    <col min="8454" max="8456" width="13.7109375" style="159" customWidth="1"/>
    <col min="8457" max="8704" width="9.140625" style="159"/>
    <col min="8705" max="8705" width="5.28515625" style="159" customWidth="1"/>
    <col min="8706" max="8708" width="9.140625" style="159"/>
    <col min="8709" max="8709" width="26.7109375" style="159" customWidth="1"/>
    <col min="8710" max="8712" width="13.7109375" style="159" customWidth="1"/>
    <col min="8713" max="8960" width="9.140625" style="159"/>
    <col min="8961" max="8961" width="5.28515625" style="159" customWidth="1"/>
    <col min="8962" max="8964" width="9.140625" style="159"/>
    <col min="8965" max="8965" width="26.7109375" style="159" customWidth="1"/>
    <col min="8966" max="8968" width="13.7109375" style="159" customWidth="1"/>
    <col min="8969" max="9216" width="9.140625" style="159"/>
    <col min="9217" max="9217" width="5.28515625" style="159" customWidth="1"/>
    <col min="9218" max="9220" width="9.140625" style="159"/>
    <col min="9221" max="9221" width="26.7109375" style="159" customWidth="1"/>
    <col min="9222" max="9224" width="13.7109375" style="159" customWidth="1"/>
    <col min="9225" max="9472" width="9.140625" style="159"/>
    <col min="9473" max="9473" width="5.28515625" style="159" customWidth="1"/>
    <col min="9474" max="9476" width="9.140625" style="159"/>
    <col min="9477" max="9477" width="26.7109375" style="159" customWidth="1"/>
    <col min="9478" max="9480" width="13.7109375" style="159" customWidth="1"/>
    <col min="9481" max="9728" width="9.140625" style="159"/>
    <col min="9729" max="9729" width="5.28515625" style="159" customWidth="1"/>
    <col min="9730" max="9732" width="9.140625" style="159"/>
    <col min="9733" max="9733" width="26.7109375" style="159" customWidth="1"/>
    <col min="9734" max="9736" width="13.7109375" style="159" customWidth="1"/>
    <col min="9737" max="9984" width="9.140625" style="159"/>
    <col min="9985" max="9985" width="5.28515625" style="159" customWidth="1"/>
    <col min="9986" max="9988" width="9.140625" style="159"/>
    <col min="9989" max="9989" width="26.7109375" style="159" customWidth="1"/>
    <col min="9990" max="9992" width="13.7109375" style="159" customWidth="1"/>
    <col min="9993" max="10240" width="9.140625" style="159"/>
    <col min="10241" max="10241" width="5.28515625" style="159" customWidth="1"/>
    <col min="10242" max="10244" width="9.140625" style="159"/>
    <col min="10245" max="10245" width="26.7109375" style="159" customWidth="1"/>
    <col min="10246" max="10248" width="13.7109375" style="159" customWidth="1"/>
    <col min="10249" max="10496" width="9.140625" style="159"/>
    <col min="10497" max="10497" width="5.28515625" style="159" customWidth="1"/>
    <col min="10498" max="10500" width="9.140625" style="159"/>
    <col min="10501" max="10501" width="26.7109375" style="159" customWidth="1"/>
    <col min="10502" max="10504" width="13.7109375" style="159" customWidth="1"/>
    <col min="10505" max="10752" width="9.140625" style="159"/>
    <col min="10753" max="10753" width="5.28515625" style="159" customWidth="1"/>
    <col min="10754" max="10756" width="9.140625" style="159"/>
    <col min="10757" max="10757" width="26.7109375" style="159" customWidth="1"/>
    <col min="10758" max="10760" width="13.7109375" style="159" customWidth="1"/>
    <col min="10761" max="11008" width="9.140625" style="159"/>
    <col min="11009" max="11009" width="5.28515625" style="159" customWidth="1"/>
    <col min="11010" max="11012" width="9.140625" style="159"/>
    <col min="11013" max="11013" width="26.7109375" style="159" customWidth="1"/>
    <col min="11014" max="11016" width="13.7109375" style="159" customWidth="1"/>
    <col min="11017" max="11264" width="9.140625" style="159"/>
    <col min="11265" max="11265" width="5.28515625" style="159" customWidth="1"/>
    <col min="11266" max="11268" width="9.140625" style="159"/>
    <col min="11269" max="11269" width="26.7109375" style="159" customWidth="1"/>
    <col min="11270" max="11272" width="13.7109375" style="159" customWidth="1"/>
    <col min="11273" max="11520" width="9.140625" style="159"/>
    <col min="11521" max="11521" width="5.28515625" style="159" customWidth="1"/>
    <col min="11522" max="11524" width="9.140625" style="159"/>
    <col min="11525" max="11525" width="26.7109375" style="159" customWidth="1"/>
    <col min="11526" max="11528" width="13.7109375" style="159" customWidth="1"/>
    <col min="11529" max="11776" width="9.140625" style="159"/>
    <col min="11777" max="11777" width="5.28515625" style="159" customWidth="1"/>
    <col min="11778" max="11780" width="9.140625" style="159"/>
    <col min="11781" max="11781" width="26.7109375" style="159" customWidth="1"/>
    <col min="11782" max="11784" width="13.7109375" style="159" customWidth="1"/>
    <col min="11785" max="12032" width="9.140625" style="159"/>
    <col min="12033" max="12033" width="5.28515625" style="159" customWidth="1"/>
    <col min="12034" max="12036" width="9.140625" style="159"/>
    <col min="12037" max="12037" width="26.7109375" style="159" customWidth="1"/>
    <col min="12038" max="12040" width="13.7109375" style="159" customWidth="1"/>
    <col min="12041" max="12288" width="9.140625" style="159"/>
    <col min="12289" max="12289" width="5.28515625" style="159" customWidth="1"/>
    <col min="12290" max="12292" width="9.140625" style="159"/>
    <col min="12293" max="12293" width="26.7109375" style="159" customWidth="1"/>
    <col min="12294" max="12296" width="13.7109375" style="159" customWidth="1"/>
    <col min="12297" max="12544" width="9.140625" style="159"/>
    <col min="12545" max="12545" width="5.28515625" style="159" customWidth="1"/>
    <col min="12546" max="12548" width="9.140625" style="159"/>
    <col min="12549" max="12549" width="26.7109375" style="159" customWidth="1"/>
    <col min="12550" max="12552" width="13.7109375" style="159" customWidth="1"/>
    <col min="12553" max="12800" width="9.140625" style="159"/>
    <col min="12801" max="12801" width="5.28515625" style="159" customWidth="1"/>
    <col min="12802" max="12804" width="9.140625" style="159"/>
    <col min="12805" max="12805" width="26.7109375" style="159" customWidth="1"/>
    <col min="12806" max="12808" width="13.7109375" style="159" customWidth="1"/>
    <col min="12809" max="13056" width="9.140625" style="159"/>
    <col min="13057" max="13057" width="5.28515625" style="159" customWidth="1"/>
    <col min="13058" max="13060" width="9.140625" style="159"/>
    <col min="13061" max="13061" width="26.7109375" style="159" customWidth="1"/>
    <col min="13062" max="13064" width="13.7109375" style="159" customWidth="1"/>
    <col min="13065" max="13312" width="9.140625" style="159"/>
    <col min="13313" max="13313" width="5.28515625" style="159" customWidth="1"/>
    <col min="13314" max="13316" width="9.140625" style="159"/>
    <col min="13317" max="13317" width="26.7109375" style="159" customWidth="1"/>
    <col min="13318" max="13320" width="13.7109375" style="159" customWidth="1"/>
    <col min="13321" max="13568" width="9.140625" style="159"/>
    <col min="13569" max="13569" width="5.28515625" style="159" customWidth="1"/>
    <col min="13570" max="13572" width="9.140625" style="159"/>
    <col min="13573" max="13573" width="26.7109375" style="159" customWidth="1"/>
    <col min="13574" max="13576" width="13.7109375" style="159" customWidth="1"/>
    <col min="13577" max="13824" width="9.140625" style="159"/>
    <col min="13825" max="13825" width="5.28515625" style="159" customWidth="1"/>
    <col min="13826" max="13828" width="9.140625" style="159"/>
    <col min="13829" max="13829" width="26.7109375" style="159" customWidth="1"/>
    <col min="13830" max="13832" width="13.7109375" style="159" customWidth="1"/>
    <col min="13833" max="14080" width="9.140625" style="159"/>
    <col min="14081" max="14081" width="5.28515625" style="159" customWidth="1"/>
    <col min="14082" max="14084" width="9.140625" style="159"/>
    <col min="14085" max="14085" width="26.7109375" style="159" customWidth="1"/>
    <col min="14086" max="14088" width="13.7109375" style="159" customWidth="1"/>
    <col min="14089" max="14336" width="9.140625" style="159"/>
    <col min="14337" max="14337" width="5.28515625" style="159" customWidth="1"/>
    <col min="14338" max="14340" width="9.140625" style="159"/>
    <col min="14341" max="14341" width="26.7109375" style="159" customWidth="1"/>
    <col min="14342" max="14344" width="13.7109375" style="159" customWidth="1"/>
    <col min="14345" max="14592" width="9.140625" style="159"/>
    <col min="14593" max="14593" width="5.28515625" style="159" customWidth="1"/>
    <col min="14594" max="14596" width="9.140625" style="159"/>
    <col min="14597" max="14597" width="26.7109375" style="159" customWidth="1"/>
    <col min="14598" max="14600" width="13.7109375" style="159" customWidth="1"/>
    <col min="14601" max="14848" width="9.140625" style="159"/>
    <col min="14849" max="14849" width="5.28515625" style="159" customWidth="1"/>
    <col min="14850" max="14852" width="9.140625" style="159"/>
    <col min="14853" max="14853" width="26.7109375" style="159" customWidth="1"/>
    <col min="14854" max="14856" width="13.7109375" style="159" customWidth="1"/>
    <col min="14857" max="15104" width="9.140625" style="159"/>
    <col min="15105" max="15105" width="5.28515625" style="159" customWidth="1"/>
    <col min="15106" max="15108" width="9.140625" style="159"/>
    <col min="15109" max="15109" width="26.7109375" style="159" customWidth="1"/>
    <col min="15110" max="15112" width="13.7109375" style="159" customWidth="1"/>
    <col min="15113" max="15360" width="9.140625" style="159"/>
    <col min="15361" max="15361" width="5.28515625" style="159" customWidth="1"/>
    <col min="15362" max="15364" width="9.140625" style="159"/>
    <col min="15365" max="15365" width="26.7109375" style="159" customWidth="1"/>
    <col min="15366" max="15368" width="13.7109375" style="159" customWidth="1"/>
    <col min="15369" max="15616" width="9.140625" style="159"/>
    <col min="15617" max="15617" width="5.28515625" style="159" customWidth="1"/>
    <col min="15618" max="15620" width="9.140625" style="159"/>
    <col min="15621" max="15621" width="26.7109375" style="159" customWidth="1"/>
    <col min="15622" max="15624" width="13.7109375" style="159" customWidth="1"/>
    <col min="15625" max="15872" width="9.140625" style="159"/>
    <col min="15873" max="15873" width="5.28515625" style="159" customWidth="1"/>
    <col min="15874" max="15876" width="9.140625" style="159"/>
    <col min="15877" max="15877" width="26.7109375" style="159" customWidth="1"/>
    <col min="15878" max="15880" width="13.7109375" style="159" customWidth="1"/>
    <col min="15881" max="16128" width="9.140625" style="159"/>
    <col min="16129" max="16129" width="5.28515625" style="159" customWidth="1"/>
    <col min="16130" max="16132" width="9.140625" style="159"/>
    <col min="16133" max="16133" width="26.7109375" style="159" customWidth="1"/>
    <col min="16134" max="16136" width="13.7109375" style="159" customWidth="1"/>
    <col min="16137" max="16384" width="9.140625" style="159"/>
  </cols>
  <sheetData>
    <row r="1" spans="1:8" s="55" customFormat="1" ht="15" customHeight="1" x14ac:dyDescent="0.25">
      <c r="A1" s="62"/>
      <c r="B1" s="63"/>
      <c r="C1" s="63"/>
      <c r="D1" s="63"/>
      <c r="E1" s="63"/>
      <c r="F1" s="365" t="s">
        <v>653</v>
      </c>
      <c r="G1" s="365"/>
      <c r="H1" s="365"/>
    </row>
    <row r="2" spans="1:8" s="55" customFormat="1" ht="11.25" customHeight="1" x14ac:dyDescent="0.2">
      <c r="A2" s="136"/>
      <c r="B2" s="136"/>
      <c r="C2" s="136"/>
      <c r="D2" s="136"/>
      <c r="E2" s="63"/>
      <c r="F2" s="366" t="s">
        <v>654</v>
      </c>
      <c r="G2" s="366"/>
      <c r="H2" s="366"/>
    </row>
    <row r="3" spans="1:8" s="55" customFormat="1" ht="15" customHeight="1" x14ac:dyDescent="0.25">
      <c r="A3" s="64"/>
      <c r="B3" s="65"/>
      <c r="C3" s="66"/>
      <c r="D3" s="65"/>
      <c r="E3" s="65"/>
      <c r="F3" s="367" t="s">
        <v>655</v>
      </c>
      <c r="G3" s="367"/>
      <c r="H3" s="367"/>
    </row>
    <row r="4" spans="1:8" s="55" customFormat="1" ht="11.25" customHeight="1" x14ac:dyDescent="0.2">
      <c r="A4" s="67"/>
      <c r="B4" s="65"/>
      <c r="C4" s="66"/>
      <c r="D4" s="65"/>
      <c r="E4" s="65"/>
      <c r="F4" s="368" t="s">
        <v>656</v>
      </c>
      <c r="G4" s="368"/>
      <c r="H4" s="368"/>
    </row>
    <row r="5" spans="1:8" s="54" customFormat="1" ht="20.100000000000001" customHeight="1" x14ac:dyDescent="0.3">
      <c r="A5" s="68"/>
      <c r="B5" s="68"/>
      <c r="C5" s="68"/>
      <c r="D5" s="68"/>
      <c r="E5" s="68"/>
      <c r="F5" s="68"/>
      <c r="G5" s="68"/>
      <c r="H5" s="68"/>
    </row>
    <row r="6" spans="1:8" s="54" customFormat="1" ht="20.100000000000001" customHeight="1" x14ac:dyDescent="0.3">
      <c r="A6" s="369" t="s">
        <v>967</v>
      </c>
      <c r="B6" s="369"/>
      <c r="C6" s="369"/>
      <c r="D6" s="369"/>
      <c r="E6" s="369"/>
      <c r="F6" s="369"/>
      <c r="G6" s="369"/>
      <c r="H6" s="369"/>
    </row>
    <row r="7" spans="1:8" s="54" customFormat="1" ht="11.1" customHeight="1" x14ac:dyDescent="0.3">
      <c r="A7" s="137"/>
      <c r="B7" s="138"/>
      <c r="C7" s="138"/>
      <c r="D7" s="138"/>
      <c r="E7" s="138"/>
      <c r="F7" s="138"/>
      <c r="G7" s="138"/>
      <c r="H7" s="138"/>
    </row>
    <row r="8" spans="1:8" s="54" customFormat="1" ht="12.75" customHeight="1" x14ac:dyDescent="0.2">
      <c r="A8" s="65"/>
      <c r="B8" s="65" t="s">
        <v>657</v>
      </c>
      <c r="C8" s="65"/>
      <c r="D8" s="65"/>
      <c r="E8" s="139"/>
      <c r="F8" s="139"/>
      <c r="G8" s="139"/>
      <c r="H8" s="139"/>
    </row>
    <row r="9" spans="1:8" s="54" customFormat="1" ht="13.5" customHeight="1" x14ac:dyDescent="0.2">
      <c r="A9" s="103"/>
      <c r="B9" s="63"/>
      <c r="C9" s="63"/>
      <c r="D9" s="63"/>
      <c r="E9" s="63"/>
      <c r="F9" s="69"/>
      <c r="G9" s="69"/>
      <c r="H9" s="70" t="s">
        <v>813</v>
      </c>
    </row>
    <row r="10" spans="1:8" s="235" customFormat="1" ht="12.95" customHeight="1" x14ac:dyDescent="0.25">
      <c r="A10" s="140" t="s">
        <v>814</v>
      </c>
      <c r="B10" s="370" t="s">
        <v>659</v>
      </c>
      <c r="C10" s="371"/>
      <c r="D10" s="371"/>
      <c r="E10" s="372"/>
      <c r="F10" s="376">
        <v>44561</v>
      </c>
      <c r="G10" s="376">
        <v>44926</v>
      </c>
      <c r="H10" s="141" t="s">
        <v>825</v>
      </c>
    </row>
    <row r="11" spans="1:8" s="235" customFormat="1" ht="12.95" customHeight="1" x14ac:dyDescent="0.25">
      <c r="A11" s="142" t="s">
        <v>815</v>
      </c>
      <c r="B11" s="373"/>
      <c r="C11" s="374"/>
      <c r="D11" s="374"/>
      <c r="E11" s="375"/>
      <c r="F11" s="377"/>
      <c r="G11" s="377"/>
      <c r="H11" s="143" t="s">
        <v>826</v>
      </c>
    </row>
    <row r="12" spans="1:8" s="235" customFormat="1" ht="12.95" customHeight="1" x14ac:dyDescent="0.25">
      <c r="A12" s="71" t="s">
        <v>660</v>
      </c>
      <c r="B12" s="144" t="s">
        <v>661</v>
      </c>
      <c r="C12" s="145"/>
      <c r="D12" s="145"/>
      <c r="E12" s="146"/>
      <c r="F12" s="72" t="s">
        <v>662</v>
      </c>
      <c r="G12" s="72" t="s">
        <v>663</v>
      </c>
      <c r="H12" s="73" t="s">
        <v>827</v>
      </c>
    </row>
    <row r="13" spans="1:8" ht="12.95" customHeight="1" x14ac:dyDescent="0.2">
      <c r="A13" s="147" t="s">
        <v>664</v>
      </c>
      <c r="B13" s="359" t="s">
        <v>816</v>
      </c>
      <c r="C13" s="360"/>
      <c r="D13" s="360"/>
      <c r="E13" s="361"/>
      <c r="F13" s="74">
        <f>SUM(F14,F22,F29)</f>
        <v>1657192</v>
      </c>
      <c r="G13" s="74">
        <f>SUM(G14,G22,G29)</f>
        <v>4883982</v>
      </c>
      <c r="H13" s="148">
        <f>G13/F13</f>
        <v>2.9471431192040511</v>
      </c>
    </row>
    <row r="14" spans="1:8" ht="12.95" customHeight="1" x14ac:dyDescent="0.2">
      <c r="A14" s="75" t="s">
        <v>665</v>
      </c>
      <c r="B14" s="362" t="s">
        <v>828</v>
      </c>
      <c r="C14" s="363"/>
      <c r="D14" s="363"/>
      <c r="E14" s="364"/>
      <c r="F14" s="60">
        <f>SUM(F15:F21)</f>
        <v>72424</v>
      </c>
      <c r="G14" s="60">
        <f>SUM(G15:G21)</f>
        <v>49723</v>
      </c>
      <c r="H14" s="148">
        <f>G14/F14</f>
        <v>0.68655418093449683</v>
      </c>
    </row>
    <row r="15" spans="1:8" ht="12.95" customHeight="1" x14ac:dyDescent="0.2">
      <c r="A15" s="75" t="s">
        <v>666</v>
      </c>
      <c r="B15" s="362" t="s">
        <v>829</v>
      </c>
      <c r="C15" s="363"/>
      <c r="D15" s="363"/>
      <c r="E15" s="364"/>
      <c r="F15" s="76"/>
      <c r="G15" s="76"/>
      <c r="H15" s="149"/>
    </row>
    <row r="16" spans="1:8" ht="12.95" customHeight="1" x14ac:dyDescent="0.2">
      <c r="A16" s="75" t="s">
        <v>667</v>
      </c>
      <c r="B16" s="362" t="s">
        <v>830</v>
      </c>
      <c r="C16" s="363"/>
      <c r="D16" s="363"/>
      <c r="E16" s="364"/>
      <c r="F16" s="76"/>
      <c r="G16" s="76"/>
      <c r="H16" s="149"/>
    </row>
    <row r="17" spans="1:8" ht="12.95" customHeight="1" x14ac:dyDescent="0.2">
      <c r="A17" s="75" t="s">
        <v>668</v>
      </c>
      <c r="B17" s="362" t="s">
        <v>669</v>
      </c>
      <c r="C17" s="363"/>
      <c r="D17" s="363"/>
      <c r="E17" s="364"/>
      <c r="F17" s="76">
        <v>72424</v>
      </c>
      <c r="G17" s="76">
        <v>49723</v>
      </c>
      <c r="H17" s="149">
        <f>G17/F17</f>
        <v>0.68655418093449683</v>
      </c>
    </row>
    <row r="18" spans="1:8" ht="12.95" customHeight="1" x14ac:dyDescent="0.2">
      <c r="A18" s="75" t="s">
        <v>670</v>
      </c>
      <c r="B18" s="362" t="s">
        <v>671</v>
      </c>
      <c r="C18" s="363"/>
      <c r="D18" s="363"/>
      <c r="E18" s="364"/>
      <c r="F18" s="77"/>
      <c r="G18" s="77"/>
      <c r="H18" s="149"/>
    </row>
    <row r="19" spans="1:8" ht="12.95" customHeight="1" x14ac:dyDescent="0.2">
      <c r="A19" s="75" t="s">
        <v>672</v>
      </c>
      <c r="B19" s="362" t="s">
        <v>673</v>
      </c>
      <c r="C19" s="363"/>
      <c r="D19" s="363"/>
      <c r="E19" s="364"/>
      <c r="F19" s="76"/>
      <c r="G19" s="76"/>
      <c r="H19" s="150"/>
    </row>
    <row r="20" spans="1:8" ht="12.95" customHeight="1" x14ac:dyDescent="0.2">
      <c r="A20" s="75" t="s">
        <v>674</v>
      </c>
      <c r="B20" s="362" t="s">
        <v>675</v>
      </c>
      <c r="C20" s="363"/>
      <c r="D20" s="363"/>
      <c r="E20" s="364"/>
      <c r="F20" s="76"/>
      <c r="G20" s="76"/>
      <c r="H20" s="150"/>
    </row>
    <row r="21" spans="1:8" ht="12.95" customHeight="1" x14ac:dyDescent="0.2">
      <c r="A21" s="75" t="s">
        <v>676</v>
      </c>
      <c r="B21" s="362" t="s">
        <v>677</v>
      </c>
      <c r="C21" s="363"/>
      <c r="D21" s="363"/>
      <c r="E21" s="364"/>
      <c r="F21" s="76"/>
      <c r="G21" s="76"/>
      <c r="H21" s="150"/>
    </row>
    <row r="22" spans="1:8" ht="12.95" customHeight="1" x14ac:dyDescent="0.2">
      <c r="A22" s="75" t="s">
        <v>28</v>
      </c>
      <c r="B22" s="362" t="s">
        <v>678</v>
      </c>
      <c r="C22" s="363"/>
      <c r="D22" s="363"/>
      <c r="E22" s="364"/>
      <c r="F22" s="60">
        <f>SUM(F23:F28)</f>
        <v>1581768</v>
      </c>
      <c r="G22" s="60">
        <f>SUM(G23:G28)</f>
        <v>4831259</v>
      </c>
      <c r="H22" s="148">
        <f>G22/F22</f>
        <v>3.0543410917403815</v>
      </c>
    </row>
    <row r="23" spans="1:8" ht="12.95" customHeight="1" x14ac:dyDescent="0.2">
      <c r="A23" s="75" t="s">
        <v>30</v>
      </c>
      <c r="B23" s="362" t="s">
        <v>831</v>
      </c>
      <c r="C23" s="363"/>
      <c r="D23" s="363"/>
      <c r="E23" s="364"/>
      <c r="F23" s="76">
        <v>1174830</v>
      </c>
      <c r="G23" s="76">
        <v>1182095</v>
      </c>
      <c r="H23" s="149">
        <f>G23/F23</f>
        <v>1.0061838734114723</v>
      </c>
    </row>
    <row r="24" spans="1:8" ht="12.95" customHeight="1" x14ac:dyDescent="0.2">
      <c r="A24" s="75" t="s">
        <v>32</v>
      </c>
      <c r="B24" s="378" t="s">
        <v>832</v>
      </c>
      <c r="C24" s="379"/>
      <c r="D24" s="379"/>
      <c r="E24" s="380"/>
      <c r="F24" s="76">
        <v>343052</v>
      </c>
      <c r="G24" s="76">
        <v>349633</v>
      </c>
      <c r="H24" s="149">
        <f>G24/F24</f>
        <v>1.0191836806081878</v>
      </c>
    </row>
    <row r="25" spans="1:8" ht="12.95" customHeight="1" x14ac:dyDescent="0.2">
      <c r="A25" s="75" t="s">
        <v>34</v>
      </c>
      <c r="B25" s="362" t="s">
        <v>679</v>
      </c>
      <c r="C25" s="363"/>
      <c r="D25" s="363"/>
      <c r="E25" s="364"/>
      <c r="F25" s="76">
        <v>30441</v>
      </c>
      <c r="G25" s="76">
        <v>56353</v>
      </c>
      <c r="H25" s="149">
        <f>G25/F25</f>
        <v>1.8512203935481752</v>
      </c>
    </row>
    <row r="26" spans="1:8" ht="12.95" customHeight="1" x14ac:dyDescent="0.2">
      <c r="A26" s="75" t="s">
        <v>36</v>
      </c>
      <c r="B26" s="362" t="s">
        <v>833</v>
      </c>
      <c r="C26" s="363"/>
      <c r="D26" s="363"/>
      <c r="E26" s="364"/>
      <c r="F26" s="76">
        <v>33445</v>
      </c>
      <c r="G26" s="76">
        <v>2673448</v>
      </c>
      <c r="H26" s="149">
        <f>G26/F26</f>
        <v>79.935655553894449</v>
      </c>
    </row>
    <row r="27" spans="1:8" ht="12.95" customHeight="1" x14ac:dyDescent="0.2">
      <c r="A27" s="75" t="s">
        <v>38</v>
      </c>
      <c r="B27" s="362" t="s">
        <v>680</v>
      </c>
      <c r="C27" s="363"/>
      <c r="D27" s="363"/>
      <c r="E27" s="364"/>
      <c r="F27" s="76">
        <v>0</v>
      </c>
      <c r="G27" s="76">
        <v>569730</v>
      </c>
      <c r="H27" s="158" t="str">
        <f>IF(F27=0,"-",G27/F27)</f>
        <v>-</v>
      </c>
    </row>
    <row r="28" spans="1:8" ht="12.95" customHeight="1" x14ac:dyDescent="0.2">
      <c r="A28" s="75" t="s">
        <v>40</v>
      </c>
      <c r="B28" s="362" t="s">
        <v>681</v>
      </c>
      <c r="C28" s="363"/>
      <c r="D28" s="363"/>
      <c r="E28" s="364"/>
      <c r="F28" s="76"/>
      <c r="G28" s="76"/>
      <c r="H28" s="150"/>
    </row>
    <row r="29" spans="1:8" ht="12.95" customHeight="1" x14ac:dyDescent="0.2">
      <c r="A29" s="75" t="s">
        <v>42</v>
      </c>
      <c r="B29" s="362" t="s">
        <v>834</v>
      </c>
      <c r="C29" s="363"/>
      <c r="D29" s="363"/>
      <c r="E29" s="364"/>
      <c r="F29" s="60">
        <f>SUM(F30:F39)</f>
        <v>3000</v>
      </c>
      <c r="G29" s="60">
        <f>SUM(G30:G39)</f>
        <v>3000</v>
      </c>
      <c r="H29" s="148">
        <f>G29/F29</f>
        <v>1</v>
      </c>
    </row>
    <row r="30" spans="1:8" ht="12.95" customHeight="1" x14ac:dyDescent="0.2">
      <c r="A30" s="75" t="s">
        <v>44</v>
      </c>
      <c r="B30" s="362" t="s">
        <v>682</v>
      </c>
      <c r="C30" s="363"/>
      <c r="D30" s="363"/>
      <c r="E30" s="364"/>
      <c r="F30" s="76">
        <v>3000</v>
      </c>
      <c r="G30" s="76">
        <v>3000</v>
      </c>
      <c r="H30" s="149">
        <f>G30/F30</f>
        <v>1</v>
      </c>
    </row>
    <row r="31" spans="1:8" ht="12.95" customHeight="1" x14ac:dyDescent="0.2">
      <c r="A31" s="75" t="s">
        <v>46</v>
      </c>
      <c r="B31" s="362" t="s">
        <v>683</v>
      </c>
      <c r="C31" s="363"/>
      <c r="D31" s="363"/>
      <c r="E31" s="364"/>
      <c r="F31" s="76"/>
      <c r="G31" s="76"/>
      <c r="H31" s="150"/>
    </row>
    <row r="32" spans="1:8" ht="12.95" customHeight="1" x14ac:dyDescent="0.2">
      <c r="A32" s="75" t="s">
        <v>48</v>
      </c>
      <c r="B32" s="134" t="s">
        <v>684</v>
      </c>
      <c r="C32" s="151"/>
      <c r="D32" s="151"/>
      <c r="E32" s="102"/>
      <c r="F32" s="76"/>
      <c r="G32" s="76"/>
      <c r="H32" s="150"/>
    </row>
    <row r="33" spans="1:8" ht="12.75" customHeight="1" x14ac:dyDescent="0.2">
      <c r="A33" s="382" t="s">
        <v>50</v>
      </c>
      <c r="B33" s="383" t="s">
        <v>817</v>
      </c>
      <c r="C33" s="384"/>
      <c r="D33" s="384"/>
      <c r="E33" s="385"/>
      <c r="F33" s="76"/>
      <c r="G33" s="76"/>
      <c r="H33" s="150"/>
    </row>
    <row r="34" spans="1:8" ht="12.75" customHeight="1" x14ac:dyDescent="0.2">
      <c r="A34" s="382"/>
      <c r="B34" s="383"/>
      <c r="C34" s="384"/>
      <c r="D34" s="384"/>
      <c r="E34" s="385"/>
      <c r="F34" s="76"/>
      <c r="G34" s="76"/>
      <c r="H34" s="150"/>
    </row>
    <row r="35" spans="1:8" ht="12.95" customHeight="1" x14ac:dyDescent="0.2">
      <c r="A35" s="75" t="s">
        <v>121</v>
      </c>
      <c r="B35" s="362" t="s">
        <v>685</v>
      </c>
      <c r="C35" s="363"/>
      <c r="D35" s="363"/>
      <c r="E35" s="364"/>
      <c r="F35" s="76"/>
      <c r="G35" s="76"/>
      <c r="H35" s="150"/>
    </row>
    <row r="36" spans="1:8" ht="25.5" customHeight="1" x14ac:dyDescent="0.2">
      <c r="A36" s="75" t="s">
        <v>122</v>
      </c>
      <c r="B36" s="383" t="s">
        <v>835</v>
      </c>
      <c r="C36" s="384"/>
      <c r="D36" s="384"/>
      <c r="E36" s="385"/>
      <c r="F36" s="76"/>
      <c r="G36" s="76"/>
      <c r="H36" s="150"/>
    </row>
    <row r="37" spans="1:8" ht="12.95" customHeight="1" x14ac:dyDescent="0.2">
      <c r="A37" s="75" t="s">
        <v>124</v>
      </c>
      <c r="B37" s="378" t="s">
        <v>686</v>
      </c>
      <c r="C37" s="379"/>
      <c r="D37" s="379"/>
      <c r="E37" s="380"/>
      <c r="F37" s="76"/>
      <c r="G37" s="76"/>
      <c r="H37" s="149"/>
    </row>
    <row r="38" spans="1:8" ht="12.95" customHeight="1" x14ac:dyDescent="0.2">
      <c r="A38" s="75" t="s">
        <v>125</v>
      </c>
      <c r="B38" s="362" t="s">
        <v>687</v>
      </c>
      <c r="C38" s="363"/>
      <c r="D38" s="363"/>
      <c r="E38" s="364"/>
      <c r="F38" s="76"/>
      <c r="G38" s="76"/>
      <c r="H38" s="150"/>
    </row>
    <row r="39" spans="1:8" ht="12.95" customHeight="1" x14ac:dyDescent="0.2">
      <c r="A39" s="75" t="s">
        <v>127</v>
      </c>
      <c r="B39" s="378" t="s">
        <v>688</v>
      </c>
      <c r="C39" s="379"/>
      <c r="D39" s="379"/>
      <c r="E39" s="380"/>
      <c r="F39" s="76"/>
      <c r="G39" s="76"/>
      <c r="H39" s="150"/>
    </row>
    <row r="40" spans="1:8" ht="12.95" customHeight="1" x14ac:dyDescent="0.2">
      <c r="A40" s="75" t="s">
        <v>128</v>
      </c>
      <c r="B40" s="378" t="s">
        <v>689</v>
      </c>
      <c r="C40" s="379"/>
      <c r="D40" s="379"/>
      <c r="E40" s="380"/>
      <c r="F40" s="76"/>
      <c r="G40" s="76"/>
      <c r="H40" s="150"/>
    </row>
    <row r="41" spans="1:8" ht="12.95" customHeight="1" x14ac:dyDescent="0.2">
      <c r="A41" s="75" t="s">
        <v>129</v>
      </c>
      <c r="B41" s="381" t="s">
        <v>836</v>
      </c>
      <c r="C41" s="363"/>
      <c r="D41" s="363"/>
      <c r="E41" s="364"/>
      <c r="F41" s="60">
        <f>SUM(F42,F48,F57,F64)</f>
        <v>2960486</v>
      </c>
      <c r="G41" s="60">
        <f>SUM(G42,G48,G57,G64)</f>
        <v>9646061.2825700007</v>
      </c>
      <c r="H41" s="148">
        <f>G41/F41</f>
        <v>3.2582695147249474</v>
      </c>
    </row>
    <row r="42" spans="1:8" ht="12.95" customHeight="1" x14ac:dyDescent="0.2">
      <c r="A42" s="75" t="s">
        <v>130</v>
      </c>
      <c r="B42" s="362" t="s">
        <v>690</v>
      </c>
      <c r="C42" s="363"/>
      <c r="D42" s="363"/>
      <c r="E42" s="364"/>
      <c r="F42" s="60">
        <f>SUM(F43:F47)</f>
        <v>990952</v>
      </c>
      <c r="G42" s="60">
        <f>SUM(G43:G47)</f>
        <v>1494414</v>
      </c>
      <c r="H42" s="148">
        <f>G42/F42</f>
        <v>1.5080589170817558</v>
      </c>
    </row>
    <row r="43" spans="1:8" ht="12.95" customHeight="1" x14ac:dyDescent="0.2">
      <c r="A43" s="75" t="s">
        <v>131</v>
      </c>
      <c r="B43" s="362" t="s">
        <v>691</v>
      </c>
      <c r="C43" s="363"/>
      <c r="D43" s="363"/>
      <c r="E43" s="364"/>
      <c r="F43" s="76">
        <v>45327</v>
      </c>
      <c r="G43" s="76">
        <v>113293</v>
      </c>
      <c r="H43" s="149">
        <f>G43/F43</f>
        <v>2.4994594833101682</v>
      </c>
    </row>
    <row r="44" spans="1:8" ht="12.95" customHeight="1" x14ac:dyDescent="0.2">
      <c r="A44" s="75" t="s">
        <v>132</v>
      </c>
      <c r="B44" s="378" t="s">
        <v>837</v>
      </c>
      <c r="C44" s="379"/>
      <c r="D44" s="379"/>
      <c r="E44" s="380"/>
      <c r="F44" s="76"/>
      <c r="G44" s="76"/>
      <c r="H44" s="150"/>
    </row>
    <row r="45" spans="1:8" ht="12.95" customHeight="1" x14ac:dyDescent="0.2">
      <c r="A45" s="75" t="s">
        <v>133</v>
      </c>
      <c r="B45" s="362" t="s">
        <v>692</v>
      </c>
      <c r="C45" s="363"/>
      <c r="D45" s="363"/>
      <c r="E45" s="364"/>
      <c r="F45" s="76"/>
      <c r="G45" s="76"/>
      <c r="H45" s="150"/>
    </row>
    <row r="46" spans="1:8" ht="12.95" customHeight="1" x14ac:dyDescent="0.2">
      <c r="A46" s="75" t="s">
        <v>134</v>
      </c>
      <c r="B46" s="362" t="s">
        <v>693</v>
      </c>
      <c r="C46" s="363"/>
      <c r="D46" s="363"/>
      <c r="E46" s="364"/>
      <c r="F46" s="76">
        <v>945565</v>
      </c>
      <c r="G46" s="76">
        <v>1381043</v>
      </c>
      <c r="H46" s="149">
        <f>G46/F46</f>
        <v>1.4605479263720633</v>
      </c>
    </row>
    <row r="47" spans="1:8" ht="12.95" customHeight="1" x14ac:dyDescent="0.2">
      <c r="A47" s="75" t="s">
        <v>135</v>
      </c>
      <c r="B47" s="362" t="s">
        <v>694</v>
      </c>
      <c r="C47" s="363"/>
      <c r="D47" s="363"/>
      <c r="E47" s="364"/>
      <c r="F47" s="76">
        <v>60</v>
      </c>
      <c r="G47" s="76">
        <v>78</v>
      </c>
      <c r="H47" s="158">
        <f>IF(F47=0,"-",G47/F47)</f>
        <v>1.3</v>
      </c>
    </row>
    <row r="48" spans="1:8" ht="12.95" customHeight="1" x14ac:dyDescent="0.2">
      <c r="A48" s="75" t="s">
        <v>136</v>
      </c>
      <c r="B48" s="362" t="s">
        <v>695</v>
      </c>
      <c r="C48" s="363"/>
      <c r="D48" s="363"/>
      <c r="E48" s="364"/>
      <c r="F48" s="60">
        <f>SUM(F49:F54)</f>
        <v>664252</v>
      </c>
      <c r="G48" s="60">
        <f>SUM(G49:G54)</f>
        <v>2246719.2825699998</v>
      </c>
      <c r="H48" s="148">
        <f>G48/F48</f>
        <v>3.3823297221084765</v>
      </c>
    </row>
    <row r="49" spans="1:8" ht="12.95" customHeight="1" x14ac:dyDescent="0.2">
      <c r="A49" s="75" t="s">
        <v>137</v>
      </c>
      <c r="B49" s="362" t="s">
        <v>838</v>
      </c>
      <c r="C49" s="363"/>
      <c r="D49" s="363"/>
      <c r="E49" s="364"/>
      <c r="F49" s="76">
        <v>325583</v>
      </c>
      <c r="G49" s="76">
        <v>482985.12199999997</v>
      </c>
      <c r="H49" s="149">
        <f>G49/F49</f>
        <v>1.4834469920112536</v>
      </c>
    </row>
    <row r="50" spans="1:8" ht="12.95" customHeight="1" x14ac:dyDescent="0.2">
      <c r="A50" s="75" t="s">
        <v>138</v>
      </c>
      <c r="B50" s="362" t="s">
        <v>696</v>
      </c>
      <c r="C50" s="363"/>
      <c r="D50" s="363"/>
      <c r="E50" s="364"/>
      <c r="F50" s="76">
        <v>1880</v>
      </c>
      <c r="G50" s="76">
        <v>5643.4129999999996</v>
      </c>
      <c r="H50" s="149">
        <f>G50/F50</f>
        <v>3.0018154255319147</v>
      </c>
    </row>
    <row r="51" spans="1:8" ht="24" customHeight="1" x14ac:dyDescent="0.2">
      <c r="A51" s="78" t="s">
        <v>139</v>
      </c>
      <c r="B51" s="383" t="s">
        <v>840</v>
      </c>
      <c r="C51" s="384"/>
      <c r="D51" s="384"/>
      <c r="E51" s="385"/>
      <c r="F51" s="76"/>
      <c r="G51" s="76"/>
      <c r="H51" s="149"/>
    </row>
    <row r="52" spans="1:8" ht="12" customHeight="1" x14ac:dyDescent="0.2">
      <c r="A52" s="78" t="s">
        <v>140</v>
      </c>
      <c r="B52" s="383" t="s">
        <v>841</v>
      </c>
      <c r="C52" s="384"/>
      <c r="D52" s="384"/>
      <c r="E52" s="385"/>
      <c r="F52" s="76"/>
      <c r="G52" s="76"/>
      <c r="H52" s="149"/>
    </row>
    <row r="53" spans="1:8" ht="12.95" customHeight="1" x14ac:dyDescent="0.2">
      <c r="A53" s="75" t="s">
        <v>141</v>
      </c>
      <c r="B53" s="362" t="s">
        <v>697</v>
      </c>
      <c r="C53" s="363"/>
      <c r="D53" s="363"/>
      <c r="E53" s="364"/>
      <c r="F53" s="76"/>
      <c r="G53" s="76"/>
      <c r="H53" s="149"/>
    </row>
    <row r="54" spans="1:8" ht="12.95" customHeight="1" x14ac:dyDescent="0.2">
      <c r="A54" s="75" t="s">
        <v>142</v>
      </c>
      <c r="B54" s="362" t="s">
        <v>842</v>
      </c>
      <c r="C54" s="363"/>
      <c r="D54" s="363"/>
      <c r="E54" s="364"/>
      <c r="F54" s="76">
        <v>336789</v>
      </c>
      <c r="G54" s="76">
        <v>1758090.7475699999</v>
      </c>
      <c r="H54" s="149">
        <f>G54/F54</f>
        <v>5.2201548968939004</v>
      </c>
    </row>
    <row r="55" spans="1:8" ht="12.95" customHeight="1" x14ac:dyDescent="0.2">
      <c r="A55" s="75" t="s">
        <v>143</v>
      </c>
      <c r="B55" s="134" t="s">
        <v>698</v>
      </c>
      <c r="C55" s="151"/>
      <c r="D55" s="151"/>
      <c r="E55" s="102"/>
      <c r="F55" s="76"/>
      <c r="G55" s="76"/>
      <c r="H55" s="149"/>
    </row>
    <row r="56" spans="1:8" ht="12.95" customHeight="1" x14ac:dyDescent="0.2">
      <c r="A56" s="75" t="s">
        <v>144</v>
      </c>
      <c r="B56" s="134" t="s">
        <v>699</v>
      </c>
      <c r="C56" s="151"/>
      <c r="D56" s="151"/>
      <c r="E56" s="102"/>
      <c r="F56" s="76"/>
      <c r="G56" s="76"/>
      <c r="H56" s="149"/>
    </row>
    <row r="57" spans="1:8" ht="12.95" customHeight="1" x14ac:dyDescent="0.2">
      <c r="A57" s="75" t="s">
        <v>145</v>
      </c>
      <c r="B57" s="362" t="s">
        <v>700</v>
      </c>
      <c r="C57" s="363"/>
      <c r="D57" s="363"/>
      <c r="E57" s="364"/>
      <c r="F57" s="60">
        <f>SUM(F60:F62)</f>
        <v>0</v>
      </c>
      <c r="G57" s="60">
        <f>SUM(G60:G62)</f>
        <v>0</v>
      </c>
      <c r="H57" s="152" t="s">
        <v>640</v>
      </c>
    </row>
    <row r="58" spans="1:8" ht="12.95" customHeight="1" x14ac:dyDescent="0.2">
      <c r="A58" s="75" t="s">
        <v>146</v>
      </c>
      <c r="B58" s="362" t="s">
        <v>701</v>
      </c>
      <c r="C58" s="363"/>
      <c r="D58" s="363"/>
      <c r="E58" s="364"/>
      <c r="F58" s="79"/>
      <c r="G58" s="79"/>
      <c r="H58" s="150"/>
    </row>
    <row r="59" spans="1:8" ht="12.95" customHeight="1" x14ac:dyDescent="0.2">
      <c r="A59" s="75" t="s">
        <v>147</v>
      </c>
      <c r="B59" s="134" t="s">
        <v>702</v>
      </c>
      <c r="C59" s="151"/>
      <c r="D59" s="151"/>
      <c r="E59" s="102"/>
      <c r="F59" s="79"/>
      <c r="G59" s="79"/>
      <c r="H59" s="150"/>
    </row>
    <row r="60" spans="1:8" ht="12.95" customHeight="1" x14ac:dyDescent="0.2">
      <c r="A60" s="75" t="s">
        <v>148</v>
      </c>
      <c r="B60" s="362" t="s">
        <v>703</v>
      </c>
      <c r="C60" s="363"/>
      <c r="D60" s="363"/>
      <c r="E60" s="364"/>
      <c r="F60" s="76"/>
      <c r="G60" s="76"/>
      <c r="H60" s="150"/>
    </row>
    <row r="61" spans="1:8" ht="12.95" customHeight="1" x14ac:dyDescent="0.2">
      <c r="A61" s="75" t="s">
        <v>149</v>
      </c>
      <c r="B61" s="362" t="s">
        <v>843</v>
      </c>
      <c r="C61" s="363"/>
      <c r="D61" s="363"/>
      <c r="E61" s="364"/>
      <c r="F61" s="76"/>
      <c r="G61" s="76"/>
      <c r="H61" s="150"/>
    </row>
    <row r="62" spans="1:8" ht="12.95" customHeight="1" x14ac:dyDescent="0.2">
      <c r="A62" s="75" t="s">
        <v>150</v>
      </c>
      <c r="B62" s="362" t="s">
        <v>704</v>
      </c>
      <c r="C62" s="363"/>
      <c r="D62" s="363"/>
      <c r="E62" s="364"/>
      <c r="F62" s="80"/>
      <c r="G62" s="80"/>
      <c r="H62" s="150"/>
    </row>
    <row r="63" spans="1:8" ht="12.95" customHeight="1" x14ac:dyDescent="0.2">
      <c r="A63" s="75" t="s">
        <v>151</v>
      </c>
      <c r="B63" s="134" t="s">
        <v>705</v>
      </c>
      <c r="C63" s="151"/>
      <c r="D63" s="151"/>
      <c r="E63" s="102"/>
      <c r="F63" s="80"/>
      <c r="G63" s="80"/>
      <c r="H63" s="150"/>
    </row>
    <row r="64" spans="1:8" ht="12.95" customHeight="1" x14ac:dyDescent="0.2">
      <c r="A64" s="75" t="s">
        <v>152</v>
      </c>
      <c r="B64" s="362" t="s">
        <v>844</v>
      </c>
      <c r="C64" s="363"/>
      <c r="D64" s="363"/>
      <c r="E64" s="364"/>
      <c r="F64" s="60">
        <f>SUM(F65:F66)</f>
        <v>1305282</v>
      </c>
      <c r="G64" s="60">
        <f>SUM(G65:G66)</f>
        <v>5904928</v>
      </c>
      <c r="H64" s="148">
        <f t="shared" ref="H64:H69" si="0">G64/F64</f>
        <v>4.5238714699199098</v>
      </c>
    </row>
    <row r="65" spans="1:8" ht="12.95" customHeight="1" x14ac:dyDescent="0.2">
      <c r="A65" s="75" t="s">
        <v>153</v>
      </c>
      <c r="B65" s="362" t="s">
        <v>706</v>
      </c>
      <c r="C65" s="363"/>
      <c r="D65" s="363"/>
      <c r="E65" s="364"/>
      <c r="F65" s="76">
        <v>2611</v>
      </c>
      <c r="G65" s="76">
        <v>1930</v>
      </c>
      <c r="H65" s="149">
        <f t="shared" si="0"/>
        <v>0.73918039065492147</v>
      </c>
    </row>
    <row r="66" spans="1:8" ht="12.95" customHeight="1" x14ac:dyDescent="0.2">
      <c r="A66" s="75" t="s">
        <v>154</v>
      </c>
      <c r="B66" s="362" t="s">
        <v>707</v>
      </c>
      <c r="C66" s="363"/>
      <c r="D66" s="363"/>
      <c r="E66" s="364"/>
      <c r="F66" s="76">
        <v>1302671</v>
      </c>
      <c r="G66" s="76">
        <v>5902998</v>
      </c>
      <c r="H66" s="149">
        <f t="shared" si="0"/>
        <v>4.5314572904440187</v>
      </c>
    </row>
    <row r="67" spans="1:8" ht="12.95" customHeight="1" x14ac:dyDescent="0.2">
      <c r="A67" s="75" t="s">
        <v>155</v>
      </c>
      <c r="B67" s="381" t="s">
        <v>845</v>
      </c>
      <c r="C67" s="363"/>
      <c r="D67" s="363"/>
      <c r="E67" s="364"/>
      <c r="F67" s="61">
        <f>SUM(F68:F70)</f>
        <v>9586</v>
      </c>
      <c r="G67" s="61">
        <f>SUM(G68:G70)</f>
        <v>42383</v>
      </c>
      <c r="H67" s="148">
        <f t="shared" si="0"/>
        <v>4.421343626121427</v>
      </c>
    </row>
    <row r="68" spans="1:8" ht="12.95" customHeight="1" x14ac:dyDescent="0.2">
      <c r="A68" s="75" t="s">
        <v>156</v>
      </c>
      <c r="B68" s="362" t="s">
        <v>708</v>
      </c>
      <c r="C68" s="363"/>
      <c r="D68" s="363"/>
      <c r="E68" s="364"/>
      <c r="F68" s="76">
        <v>8518</v>
      </c>
      <c r="G68" s="76">
        <v>40048</v>
      </c>
      <c r="H68" s="149">
        <f t="shared" si="0"/>
        <v>4.7015731392345623</v>
      </c>
    </row>
    <row r="69" spans="1:8" ht="12.95" customHeight="1" x14ac:dyDescent="0.2">
      <c r="A69" s="75" t="s">
        <v>157</v>
      </c>
      <c r="B69" s="362" t="s">
        <v>846</v>
      </c>
      <c r="C69" s="363"/>
      <c r="D69" s="363"/>
      <c r="E69" s="364"/>
      <c r="F69" s="81">
        <v>1068</v>
      </c>
      <c r="G69" s="81">
        <v>2335</v>
      </c>
      <c r="H69" s="149">
        <f t="shared" si="0"/>
        <v>2.1863295880149813</v>
      </c>
    </row>
    <row r="70" spans="1:8" ht="12.95" customHeight="1" x14ac:dyDescent="0.2">
      <c r="A70" s="75" t="s">
        <v>709</v>
      </c>
      <c r="B70" s="362" t="s">
        <v>710</v>
      </c>
      <c r="C70" s="363"/>
      <c r="D70" s="363"/>
      <c r="E70" s="364"/>
      <c r="F70" s="82"/>
      <c r="G70" s="82"/>
      <c r="H70" s="153"/>
    </row>
    <row r="71" spans="1:8" ht="12.95" customHeight="1" x14ac:dyDescent="0.2">
      <c r="A71" s="75" t="s">
        <v>711</v>
      </c>
      <c r="B71" s="381" t="s">
        <v>847</v>
      </c>
      <c r="C71" s="363"/>
      <c r="D71" s="363"/>
      <c r="E71" s="364"/>
      <c r="F71" s="60">
        <f>SUM(F13,F41,F67)</f>
        <v>4627264</v>
      </c>
      <c r="G71" s="60">
        <f>SUM(G13,G41,G67)</f>
        <v>14572426.282570001</v>
      </c>
      <c r="H71" s="148">
        <f>G71/F71</f>
        <v>3.149253269873947</v>
      </c>
    </row>
    <row r="72" spans="1:8" ht="12.95" customHeight="1" x14ac:dyDescent="0.2">
      <c r="A72" s="83"/>
      <c r="B72" s="397" t="s">
        <v>848</v>
      </c>
      <c r="C72" s="398"/>
      <c r="D72" s="398"/>
      <c r="E72" s="399"/>
      <c r="F72" s="84"/>
      <c r="G72" s="84"/>
      <c r="H72" s="154"/>
    </row>
    <row r="73" spans="1:8" ht="12" customHeight="1" x14ac:dyDescent="0.2">
      <c r="B73" s="85"/>
      <c r="C73" s="85"/>
      <c r="D73" s="85"/>
      <c r="E73" s="85"/>
      <c r="F73" s="86"/>
      <c r="G73" s="400" t="s">
        <v>849</v>
      </c>
      <c r="H73" s="371"/>
    </row>
    <row r="74" spans="1:8" ht="63.75" customHeight="1" x14ac:dyDescent="0.2">
      <c r="A74" s="402" t="s">
        <v>968</v>
      </c>
      <c r="B74" s="403"/>
      <c r="C74" s="403"/>
      <c r="D74" s="85"/>
      <c r="E74" s="85"/>
      <c r="F74" s="86"/>
      <c r="G74" s="401"/>
      <c r="H74" s="401"/>
    </row>
    <row r="75" spans="1:8" s="236" customFormat="1" ht="19.5" customHeight="1" x14ac:dyDescent="0.25">
      <c r="A75" s="62"/>
      <c r="B75" s="63"/>
      <c r="C75" s="63"/>
      <c r="D75" s="63"/>
      <c r="E75" s="63"/>
      <c r="F75" s="365" t="s">
        <v>653</v>
      </c>
      <c r="G75" s="365"/>
      <c r="H75" s="365"/>
    </row>
    <row r="76" spans="1:8" s="236" customFormat="1" ht="11.25" customHeight="1" x14ac:dyDescent="0.2">
      <c r="A76" s="155"/>
      <c r="B76" s="155"/>
      <c r="C76" s="155"/>
      <c r="D76" s="155"/>
      <c r="E76" s="63"/>
      <c r="F76" s="366" t="s">
        <v>654</v>
      </c>
      <c r="G76" s="366"/>
      <c r="H76" s="366"/>
    </row>
    <row r="77" spans="1:8" s="236" customFormat="1" ht="15" customHeight="1" x14ac:dyDescent="0.25">
      <c r="A77" s="64"/>
      <c r="B77" s="63"/>
      <c r="C77" s="63"/>
      <c r="D77" s="63"/>
      <c r="E77" s="63"/>
      <c r="F77" s="367" t="s">
        <v>655</v>
      </c>
      <c r="G77" s="367"/>
      <c r="H77" s="367"/>
    </row>
    <row r="78" spans="1:8" s="236" customFormat="1" ht="11.25" customHeight="1" x14ac:dyDescent="0.2">
      <c r="A78" s="67"/>
      <c r="B78" s="63"/>
      <c r="C78" s="63"/>
      <c r="D78" s="63"/>
      <c r="E78" s="63"/>
      <c r="F78" s="367"/>
      <c r="G78" s="367"/>
      <c r="H78" s="367"/>
    </row>
    <row r="79" spans="1:8" s="236" customFormat="1" ht="20.100000000000001" customHeight="1" x14ac:dyDescent="0.3">
      <c r="A79" s="68"/>
      <c r="B79" s="68"/>
      <c r="C79" s="68"/>
      <c r="D79" s="68"/>
      <c r="E79" s="68"/>
      <c r="F79" s="368" t="s">
        <v>656</v>
      </c>
      <c r="G79" s="368"/>
      <c r="H79" s="368"/>
    </row>
    <row r="80" spans="1:8" s="236" customFormat="1" ht="20.100000000000001" customHeight="1" x14ac:dyDescent="0.3">
      <c r="A80" s="369" t="str">
        <f>A6</f>
        <v>2022. éves mérleg</v>
      </c>
      <c r="B80" s="369"/>
      <c r="C80" s="369"/>
      <c r="D80" s="369"/>
      <c r="E80" s="369"/>
      <c r="F80" s="369"/>
      <c r="G80" s="369"/>
      <c r="H80" s="369"/>
    </row>
    <row r="81" spans="1:8" s="236" customFormat="1" ht="11.1" customHeight="1" x14ac:dyDescent="0.25">
      <c r="A81" s="137"/>
      <c r="B81" s="139"/>
      <c r="C81" s="139"/>
      <c r="D81" s="139"/>
      <c r="E81" s="386"/>
      <c r="F81" s="387"/>
      <c r="G81" s="139"/>
      <c r="H81" s="139"/>
    </row>
    <row r="82" spans="1:8" s="236" customFormat="1" ht="12" customHeight="1" x14ac:dyDescent="0.2">
      <c r="A82" s="139"/>
      <c r="B82" s="63" t="s">
        <v>712</v>
      </c>
      <c r="C82" s="139"/>
      <c r="D82" s="139"/>
      <c r="E82" s="139"/>
      <c r="F82" s="139"/>
      <c r="G82" s="139"/>
      <c r="H82" s="139"/>
    </row>
    <row r="83" spans="1:8" s="236" customFormat="1" ht="11.1" customHeight="1" x14ac:dyDescent="0.2">
      <c r="A83" s="103"/>
      <c r="B83" s="63"/>
      <c r="C83" s="63"/>
      <c r="D83" s="63"/>
      <c r="E83" s="63"/>
      <c r="F83" s="69"/>
      <c r="G83" s="69"/>
      <c r="H83" s="70" t="s">
        <v>813</v>
      </c>
    </row>
    <row r="84" spans="1:8" s="235" customFormat="1" ht="12.95" customHeight="1" x14ac:dyDescent="0.25">
      <c r="A84" s="388" t="s">
        <v>658</v>
      </c>
      <c r="B84" s="370" t="s">
        <v>659</v>
      </c>
      <c r="C84" s="390"/>
      <c r="D84" s="390"/>
      <c r="E84" s="391"/>
      <c r="F84" s="376">
        <f>F10</f>
        <v>44561</v>
      </c>
      <c r="G84" s="376">
        <f>G10</f>
        <v>44926</v>
      </c>
      <c r="H84" s="395" t="s">
        <v>850</v>
      </c>
    </row>
    <row r="85" spans="1:8" s="235" customFormat="1" ht="12.95" customHeight="1" x14ac:dyDescent="0.25">
      <c r="A85" s="389"/>
      <c r="B85" s="392"/>
      <c r="C85" s="393"/>
      <c r="D85" s="393"/>
      <c r="E85" s="394"/>
      <c r="F85" s="377"/>
      <c r="G85" s="377"/>
      <c r="H85" s="396"/>
    </row>
    <row r="86" spans="1:8" s="235" customFormat="1" ht="12.95" customHeight="1" x14ac:dyDescent="0.25">
      <c r="A86" s="71" t="s">
        <v>660</v>
      </c>
      <c r="B86" s="144" t="s">
        <v>661</v>
      </c>
      <c r="C86" s="145"/>
      <c r="D86" s="145"/>
      <c r="E86" s="146"/>
      <c r="F86" s="72" t="s">
        <v>662</v>
      </c>
      <c r="G86" s="72" t="s">
        <v>663</v>
      </c>
      <c r="H86" s="73" t="s">
        <v>827</v>
      </c>
    </row>
    <row r="87" spans="1:8" s="236" customFormat="1" ht="12.95" customHeight="1" x14ac:dyDescent="0.2">
      <c r="A87" s="75" t="s">
        <v>713</v>
      </c>
      <c r="B87" s="359" t="s">
        <v>851</v>
      </c>
      <c r="C87" s="360"/>
      <c r="D87" s="360"/>
      <c r="E87" s="361"/>
      <c r="F87" s="59">
        <f>SUM(F88:F94)</f>
        <v>2345661</v>
      </c>
      <c r="G87" s="59">
        <f>SUM(G88:G94)</f>
        <v>3523595</v>
      </c>
      <c r="H87" s="148">
        <f>G87/F87</f>
        <v>1.5021757193388132</v>
      </c>
    </row>
    <row r="88" spans="1:8" ht="12.95" customHeight="1" x14ac:dyDescent="0.2">
      <c r="A88" s="75" t="s">
        <v>714</v>
      </c>
      <c r="B88" s="362" t="s">
        <v>715</v>
      </c>
      <c r="C88" s="363"/>
      <c r="D88" s="363"/>
      <c r="E88" s="364"/>
      <c r="F88" s="57">
        <v>1114130</v>
      </c>
      <c r="G88" s="57">
        <v>1114130</v>
      </c>
      <c r="H88" s="156">
        <f>G88/F88</f>
        <v>1</v>
      </c>
    </row>
    <row r="89" spans="1:8" ht="12.95" customHeight="1" x14ac:dyDescent="0.2">
      <c r="A89" s="75" t="s">
        <v>716</v>
      </c>
      <c r="B89" s="362" t="s">
        <v>852</v>
      </c>
      <c r="C89" s="363"/>
      <c r="D89" s="363"/>
      <c r="E89" s="364"/>
      <c r="F89" s="87"/>
      <c r="G89" s="87"/>
      <c r="H89" s="157"/>
    </row>
    <row r="90" spans="1:8" ht="12.95" customHeight="1" x14ac:dyDescent="0.2">
      <c r="A90" s="75" t="s">
        <v>717</v>
      </c>
      <c r="B90" s="362" t="s">
        <v>718</v>
      </c>
      <c r="C90" s="363"/>
      <c r="D90" s="363"/>
      <c r="E90" s="364"/>
      <c r="F90" s="87">
        <v>63530</v>
      </c>
      <c r="G90" s="87">
        <v>63530</v>
      </c>
      <c r="H90" s="156">
        <f>G90/F90</f>
        <v>1</v>
      </c>
    </row>
    <row r="91" spans="1:8" ht="12.95" customHeight="1" x14ac:dyDescent="0.2">
      <c r="A91" s="75" t="s">
        <v>719</v>
      </c>
      <c r="B91" s="362" t="s">
        <v>720</v>
      </c>
      <c r="C91" s="363"/>
      <c r="D91" s="363"/>
      <c r="E91" s="364"/>
      <c r="F91" s="87">
        <v>814977</v>
      </c>
      <c r="G91" s="87">
        <v>814477</v>
      </c>
      <c r="H91" s="156">
        <f>G91/F91</f>
        <v>0.99938648575358568</v>
      </c>
    </row>
    <row r="92" spans="1:8" s="236" customFormat="1" ht="12.95" customHeight="1" x14ac:dyDescent="0.2">
      <c r="A92" s="75" t="s">
        <v>721</v>
      </c>
      <c r="B92" s="362" t="s">
        <v>722</v>
      </c>
      <c r="C92" s="363"/>
      <c r="D92" s="363"/>
      <c r="E92" s="364"/>
      <c r="F92" s="88"/>
      <c r="G92" s="88"/>
      <c r="H92" s="156"/>
    </row>
    <row r="93" spans="1:8" ht="12.95" customHeight="1" x14ac:dyDescent="0.2">
      <c r="A93" s="75" t="s">
        <v>723</v>
      </c>
      <c r="B93" s="362" t="s">
        <v>853</v>
      </c>
      <c r="C93" s="363"/>
      <c r="D93" s="363"/>
      <c r="E93" s="364"/>
      <c r="F93" s="57"/>
      <c r="G93" s="57"/>
      <c r="H93" s="156"/>
    </row>
    <row r="94" spans="1:8" s="236" customFormat="1" ht="12.95" customHeight="1" x14ac:dyDescent="0.2">
      <c r="A94" s="75" t="s">
        <v>724</v>
      </c>
      <c r="B94" s="362" t="s">
        <v>854</v>
      </c>
      <c r="C94" s="363"/>
      <c r="D94" s="363"/>
      <c r="E94" s="364"/>
      <c r="F94" s="89">
        <v>353024</v>
      </c>
      <c r="G94" s="89">
        <v>1531458</v>
      </c>
      <c r="H94" s="156">
        <f>G94/F94</f>
        <v>4.3381129894851345</v>
      </c>
    </row>
    <row r="95" spans="1:8" ht="12.95" customHeight="1" x14ac:dyDescent="0.2">
      <c r="A95" s="75" t="s">
        <v>725</v>
      </c>
      <c r="B95" s="381" t="s">
        <v>855</v>
      </c>
      <c r="C95" s="363"/>
      <c r="D95" s="363"/>
      <c r="E95" s="364"/>
      <c r="F95" s="58">
        <f>SUM(F96:F98)</f>
        <v>716117</v>
      </c>
      <c r="G95" s="58">
        <f>SUM(G96:G98)</f>
        <v>889225</v>
      </c>
      <c r="H95" s="148">
        <f>G95/F95</f>
        <v>1.2417314489112812</v>
      </c>
    </row>
    <row r="96" spans="1:8" ht="12.95" customHeight="1" x14ac:dyDescent="0.2">
      <c r="A96" s="75" t="s">
        <v>726</v>
      </c>
      <c r="B96" s="362" t="s">
        <v>727</v>
      </c>
      <c r="C96" s="363"/>
      <c r="D96" s="363"/>
      <c r="E96" s="364"/>
      <c r="F96" s="90">
        <v>716117</v>
      </c>
      <c r="G96" s="90">
        <v>889225</v>
      </c>
      <c r="H96" s="156">
        <f>G96/F96</f>
        <v>1.2417314489112812</v>
      </c>
    </row>
    <row r="97" spans="1:8" ht="12.95" customHeight="1" x14ac:dyDescent="0.2">
      <c r="A97" s="75" t="s">
        <v>728</v>
      </c>
      <c r="B97" s="362" t="s">
        <v>730</v>
      </c>
      <c r="C97" s="363"/>
      <c r="D97" s="363"/>
      <c r="E97" s="364"/>
      <c r="F97" s="90" t="s">
        <v>839</v>
      </c>
      <c r="G97" s="90" t="s">
        <v>839</v>
      </c>
      <c r="H97" s="149"/>
    </row>
    <row r="98" spans="1:8" s="236" customFormat="1" ht="12.95" customHeight="1" x14ac:dyDescent="0.2">
      <c r="A98" s="75" t="s">
        <v>729</v>
      </c>
      <c r="B98" s="362" t="s">
        <v>732</v>
      </c>
      <c r="C98" s="363"/>
      <c r="D98" s="363"/>
      <c r="E98" s="364"/>
      <c r="F98" s="91"/>
      <c r="G98" s="91"/>
      <c r="H98" s="149"/>
    </row>
    <row r="99" spans="1:8" s="236" customFormat="1" ht="12.95" customHeight="1" x14ac:dyDescent="0.2">
      <c r="A99" s="75" t="s">
        <v>731</v>
      </c>
      <c r="B99" s="381" t="s">
        <v>856</v>
      </c>
      <c r="C99" s="363"/>
      <c r="D99" s="363"/>
      <c r="E99" s="364"/>
      <c r="F99" s="56">
        <f>SUM(F100,F106,F116)</f>
        <v>902220</v>
      </c>
      <c r="G99" s="56">
        <f>SUM(G100,G106,G116)</f>
        <v>9576099</v>
      </c>
      <c r="H99" s="148">
        <f>G99/F99</f>
        <v>10.61392897519452</v>
      </c>
    </row>
    <row r="100" spans="1:8" s="236" customFormat="1" ht="12.95" customHeight="1" x14ac:dyDescent="0.2">
      <c r="A100" s="75" t="s">
        <v>733</v>
      </c>
      <c r="B100" s="404" t="s">
        <v>857</v>
      </c>
      <c r="C100" s="363"/>
      <c r="D100" s="363"/>
      <c r="E100" s="364"/>
      <c r="F100" s="56">
        <f>SUM(F101:F105)</f>
        <v>0</v>
      </c>
      <c r="G100" s="56">
        <f>SUM(G101:G105)</f>
        <v>0</v>
      </c>
      <c r="H100" s="152" t="s">
        <v>640</v>
      </c>
    </row>
    <row r="101" spans="1:8" s="236" customFormat="1" ht="12.95" customHeight="1" x14ac:dyDescent="0.2">
      <c r="A101" s="75"/>
      <c r="B101" s="405"/>
      <c r="C101" s="363"/>
      <c r="D101" s="363"/>
      <c r="E101" s="364"/>
      <c r="F101" s="92"/>
      <c r="G101" s="92"/>
      <c r="H101" s="149"/>
    </row>
    <row r="102" spans="1:8" ht="12.95" customHeight="1" x14ac:dyDescent="0.2">
      <c r="A102" s="75" t="s">
        <v>734</v>
      </c>
      <c r="B102" s="362" t="s">
        <v>736</v>
      </c>
      <c r="C102" s="363"/>
      <c r="D102" s="363"/>
      <c r="E102" s="364"/>
      <c r="F102" s="90"/>
      <c r="G102" s="90"/>
      <c r="H102" s="149"/>
    </row>
    <row r="103" spans="1:8" ht="24" customHeight="1" x14ac:dyDescent="0.2">
      <c r="A103" s="78" t="s">
        <v>735</v>
      </c>
      <c r="B103" s="383" t="s">
        <v>858</v>
      </c>
      <c r="C103" s="384"/>
      <c r="D103" s="384"/>
      <c r="E103" s="385"/>
      <c r="F103" s="90"/>
      <c r="G103" s="90"/>
      <c r="H103" s="149"/>
    </row>
    <row r="104" spans="1:8" ht="29.25" customHeight="1" x14ac:dyDescent="0.2">
      <c r="A104" s="78" t="s">
        <v>737</v>
      </c>
      <c r="B104" s="383" t="s">
        <v>859</v>
      </c>
      <c r="C104" s="384"/>
      <c r="D104" s="384"/>
      <c r="E104" s="385"/>
      <c r="F104" s="90"/>
      <c r="G104" s="90"/>
      <c r="H104" s="149"/>
    </row>
    <row r="105" spans="1:8" ht="12.95" customHeight="1" x14ac:dyDescent="0.2">
      <c r="A105" s="78" t="s">
        <v>738</v>
      </c>
      <c r="B105" s="362" t="s">
        <v>860</v>
      </c>
      <c r="C105" s="363"/>
      <c r="D105" s="363"/>
      <c r="E105" s="364"/>
      <c r="F105" s="90"/>
      <c r="G105" s="90"/>
      <c r="H105" s="149"/>
    </row>
    <row r="106" spans="1:8" ht="12.95" customHeight="1" x14ac:dyDescent="0.2">
      <c r="A106" s="78" t="s">
        <v>739</v>
      </c>
      <c r="B106" s="362" t="s">
        <v>861</v>
      </c>
      <c r="C106" s="363"/>
      <c r="D106" s="363"/>
      <c r="E106" s="364"/>
      <c r="F106" s="56">
        <f>SUM(F107:F115)</f>
        <v>0</v>
      </c>
      <c r="G106" s="56">
        <f>SUM(G107:G115)</f>
        <v>0</v>
      </c>
      <c r="H106" s="152" t="s">
        <v>640</v>
      </c>
    </row>
    <row r="107" spans="1:8" ht="12.95" customHeight="1" x14ac:dyDescent="0.2">
      <c r="A107" s="78" t="s">
        <v>740</v>
      </c>
      <c r="B107" s="362" t="s">
        <v>742</v>
      </c>
      <c r="C107" s="363"/>
      <c r="D107" s="363"/>
      <c r="E107" s="364"/>
      <c r="F107" s="90"/>
      <c r="G107" s="90"/>
      <c r="H107" s="149"/>
    </row>
    <row r="108" spans="1:8" ht="12.95" customHeight="1" x14ac:dyDescent="0.2">
      <c r="A108" s="78" t="s">
        <v>741</v>
      </c>
      <c r="B108" s="362" t="s">
        <v>744</v>
      </c>
      <c r="C108" s="363"/>
      <c r="D108" s="363"/>
      <c r="E108" s="364"/>
      <c r="F108" s="90"/>
      <c r="G108" s="90"/>
      <c r="H108" s="149"/>
    </row>
    <row r="109" spans="1:8" ht="12.95" customHeight="1" x14ac:dyDescent="0.2">
      <c r="A109" s="78" t="s">
        <v>743</v>
      </c>
      <c r="B109" s="362" t="s">
        <v>746</v>
      </c>
      <c r="C109" s="363"/>
      <c r="D109" s="363"/>
      <c r="E109" s="364"/>
      <c r="F109" s="90"/>
      <c r="G109" s="90"/>
      <c r="H109" s="149"/>
    </row>
    <row r="110" spans="1:8" ht="12.95" customHeight="1" x14ac:dyDescent="0.2">
      <c r="A110" s="78" t="s">
        <v>745</v>
      </c>
      <c r="B110" s="362" t="s">
        <v>748</v>
      </c>
      <c r="C110" s="363"/>
      <c r="D110" s="363"/>
      <c r="E110" s="364"/>
      <c r="F110" s="93"/>
      <c r="G110" s="93"/>
      <c r="H110" s="149"/>
    </row>
    <row r="111" spans="1:8" ht="12.95" customHeight="1" x14ac:dyDescent="0.2">
      <c r="A111" s="78" t="s">
        <v>747</v>
      </c>
      <c r="B111" s="362" t="s">
        <v>862</v>
      </c>
      <c r="C111" s="363"/>
      <c r="D111" s="363"/>
      <c r="E111" s="364"/>
      <c r="F111" s="90"/>
      <c r="G111" s="90"/>
      <c r="H111" s="149"/>
    </row>
    <row r="112" spans="1:8" ht="12.95" customHeight="1" x14ac:dyDescent="0.2">
      <c r="A112" s="78" t="s">
        <v>749</v>
      </c>
      <c r="B112" s="362" t="s">
        <v>751</v>
      </c>
      <c r="C112" s="363"/>
      <c r="D112" s="363"/>
      <c r="E112" s="364"/>
      <c r="F112" s="90"/>
      <c r="G112" s="90"/>
      <c r="H112" s="149"/>
    </row>
    <row r="113" spans="1:8" ht="27.75" customHeight="1" x14ac:dyDescent="0.2">
      <c r="A113" s="78" t="s">
        <v>750</v>
      </c>
      <c r="B113" s="383" t="s">
        <v>863</v>
      </c>
      <c r="C113" s="384"/>
      <c r="D113" s="384"/>
      <c r="E113" s="385"/>
      <c r="F113" s="90"/>
      <c r="G113" s="90"/>
      <c r="H113" s="149"/>
    </row>
    <row r="114" spans="1:8" ht="28.5" customHeight="1" x14ac:dyDescent="0.2">
      <c r="A114" s="78" t="s">
        <v>752</v>
      </c>
      <c r="B114" s="383" t="s">
        <v>864</v>
      </c>
      <c r="C114" s="384"/>
      <c r="D114" s="384"/>
      <c r="E114" s="385"/>
      <c r="F114" s="90"/>
      <c r="G114" s="90"/>
      <c r="H114" s="149"/>
    </row>
    <row r="115" spans="1:8" s="236" customFormat="1" ht="12.95" customHeight="1" x14ac:dyDescent="0.2">
      <c r="A115" s="78" t="s">
        <v>753</v>
      </c>
      <c r="B115" s="362" t="s">
        <v>865</v>
      </c>
      <c r="C115" s="363"/>
      <c r="D115" s="363"/>
      <c r="E115" s="364"/>
      <c r="F115" s="92"/>
      <c r="G115" s="92"/>
      <c r="H115" s="158"/>
    </row>
    <row r="116" spans="1:8" ht="12.95" customHeight="1" x14ac:dyDescent="0.2">
      <c r="A116" s="78" t="s">
        <v>754</v>
      </c>
      <c r="B116" s="362" t="s">
        <v>866</v>
      </c>
      <c r="C116" s="363"/>
      <c r="D116" s="363"/>
      <c r="E116" s="364"/>
      <c r="F116" s="58">
        <f>SUM(F117:F127)</f>
        <v>902220</v>
      </c>
      <c r="G116" s="58">
        <f>SUM(G117:G127)</f>
        <v>9576099</v>
      </c>
      <c r="H116" s="148">
        <f>G116/F116</f>
        <v>10.61392897519452</v>
      </c>
    </row>
    <row r="117" spans="1:8" ht="12.95" customHeight="1" x14ac:dyDescent="0.2">
      <c r="A117" s="78" t="s">
        <v>755</v>
      </c>
      <c r="B117" s="362" t="s">
        <v>757</v>
      </c>
      <c r="C117" s="363"/>
      <c r="D117" s="363"/>
      <c r="E117" s="364"/>
      <c r="F117" s="94"/>
      <c r="G117" s="94"/>
      <c r="H117" s="149"/>
    </row>
    <row r="118" spans="1:8" ht="12.95" customHeight="1" x14ac:dyDescent="0.2">
      <c r="A118" s="78"/>
      <c r="B118" s="362" t="s">
        <v>867</v>
      </c>
      <c r="C118" s="363"/>
      <c r="D118" s="363"/>
      <c r="E118" s="364"/>
      <c r="F118" s="90"/>
      <c r="G118" s="90"/>
      <c r="H118" s="149"/>
    </row>
    <row r="119" spans="1:8" ht="12.95" customHeight="1" x14ac:dyDescent="0.2">
      <c r="A119" s="78" t="s">
        <v>756</v>
      </c>
      <c r="B119" s="362" t="s">
        <v>759</v>
      </c>
      <c r="C119" s="363"/>
      <c r="D119" s="363"/>
      <c r="E119" s="364"/>
      <c r="F119" s="90"/>
      <c r="G119" s="90"/>
      <c r="H119" s="149"/>
    </row>
    <row r="120" spans="1:8" ht="12.95" customHeight="1" x14ac:dyDescent="0.2">
      <c r="A120" s="78" t="s">
        <v>758</v>
      </c>
      <c r="B120" s="362" t="s">
        <v>761</v>
      </c>
      <c r="C120" s="363"/>
      <c r="D120" s="363"/>
      <c r="E120" s="364"/>
      <c r="F120" s="90"/>
      <c r="G120" s="90"/>
      <c r="H120" s="149"/>
    </row>
    <row r="121" spans="1:8" ht="12.95" customHeight="1" x14ac:dyDescent="0.2">
      <c r="A121" s="78" t="s">
        <v>760</v>
      </c>
      <c r="B121" s="404" t="s">
        <v>868</v>
      </c>
      <c r="C121" s="363"/>
      <c r="D121" s="363"/>
      <c r="E121" s="364"/>
      <c r="F121" s="94">
        <v>62948</v>
      </c>
      <c r="G121" s="94">
        <v>191918</v>
      </c>
      <c r="H121" s="149">
        <f>G121/F121</f>
        <v>3.0488339581877106</v>
      </c>
    </row>
    <row r="122" spans="1:8" ht="12.95" customHeight="1" x14ac:dyDescent="0.2">
      <c r="A122" s="78"/>
      <c r="B122" s="405"/>
      <c r="C122" s="363"/>
      <c r="D122" s="363"/>
      <c r="E122" s="364"/>
      <c r="F122" s="95"/>
      <c r="G122" s="95"/>
      <c r="H122" s="149"/>
    </row>
    <row r="123" spans="1:8" ht="12.95" customHeight="1" x14ac:dyDescent="0.2">
      <c r="A123" s="78" t="s">
        <v>762</v>
      </c>
      <c r="B123" s="362" t="s">
        <v>869</v>
      </c>
      <c r="C123" s="363"/>
      <c r="D123" s="363"/>
      <c r="E123" s="364"/>
      <c r="F123" s="95"/>
      <c r="G123" s="95"/>
      <c r="H123" s="149"/>
    </row>
    <row r="124" spans="1:8" ht="12.95" customHeight="1" x14ac:dyDescent="0.2">
      <c r="A124" s="78" t="s">
        <v>763</v>
      </c>
      <c r="B124" s="362" t="s">
        <v>870</v>
      </c>
      <c r="C124" s="363"/>
      <c r="D124" s="363"/>
      <c r="E124" s="364"/>
      <c r="F124" s="94">
        <v>647856</v>
      </c>
      <c r="G124" s="94">
        <v>6518213</v>
      </c>
      <c r="H124" s="149">
        <f>G124/F124</f>
        <v>10.061206502679608</v>
      </c>
    </row>
    <row r="125" spans="1:8" ht="24.75" customHeight="1" x14ac:dyDescent="0.2">
      <c r="A125" s="78" t="s">
        <v>764</v>
      </c>
      <c r="B125" s="383" t="s">
        <v>871</v>
      </c>
      <c r="C125" s="384"/>
      <c r="D125" s="384"/>
      <c r="E125" s="385"/>
      <c r="F125" s="94"/>
      <c r="G125" s="94"/>
      <c r="H125" s="149"/>
    </row>
    <row r="126" spans="1:8" ht="23.25" customHeight="1" x14ac:dyDescent="0.2">
      <c r="A126" s="78" t="s">
        <v>765</v>
      </c>
      <c r="B126" s="383" t="s">
        <v>872</v>
      </c>
      <c r="C126" s="384"/>
      <c r="D126" s="384"/>
      <c r="E126" s="385"/>
      <c r="F126" s="94"/>
      <c r="G126" s="94"/>
      <c r="H126" s="149"/>
    </row>
    <row r="127" spans="1:8" ht="12.95" customHeight="1" x14ac:dyDescent="0.2">
      <c r="A127" s="78" t="s">
        <v>766</v>
      </c>
      <c r="B127" s="362" t="s">
        <v>873</v>
      </c>
      <c r="C127" s="363"/>
      <c r="D127" s="363"/>
      <c r="E127" s="364"/>
      <c r="F127" s="94">
        <v>191416</v>
      </c>
      <c r="G127" s="94">
        <v>2865968</v>
      </c>
      <c r="H127" s="149">
        <f>G127/F127</f>
        <v>14.972457892757136</v>
      </c>
    </row>
    <row r="128" spans="1:8" ht="12.95" customHeight="1" x14ac:dyDescent="0.2">
      <c r="A128" s="78" t="s">
        <v>767</v>
      </c>
      <c r="B128" s="134" t="s">
        <v>769</v>
      </c>
      <c r="C128" s="151"/>
      <c r="D128" s="151"/>
      <c r="E128" s="102"/>
      <c r="F128" s="94"/>
      <c r="G128" s="94"/>
      <c r="H128" s="149"/>
    </row>
    <row r="129" spans="1:8" ht="12.95" customHeight="1" x14ac:dyDescent="0.2">
      <c r="A129" s="78" t="s">
        <v>768</v>
      </c>
      <c r="B129" s="134" t="s">
        <v>771</v>
      </c>
      <c r="C129" s="151"/>
      <c r="D129" s="151"/>
      <c r="E129" s="102"/>
      <c r="F129" s="94"/>
      <c r="G129" s="94"/>
      <c r="H129" s="149"/>
    </row>
    <row r="130" spans="1:8" ht="12.95" customHeight="1" x14ac:dyDescent="0.2">
      <c r="A130" s="78" t="s">
        <v>770</v>
      </c>
      <c r="B130" s="381" t="s">
        <v>874</v>
      </c>
      <c r="C130" s="363"/>
      <c r="D130" s="363"/>
      <c r="E130" s="364"/>
      <c r="F130" s="58">
        <f>SUM(F131:F133)</f>
        <v>663266</v>
      </c>
      <c r="G130" s="58">
        <f>SUM(G131:G133)</f>
        <v>583507</v>
      </c>
      <c r="H130" s="148">
        <f>G130/F130</f>
        <v>0.87974809503276208</v>
      </c>
    </row>
    <row r="131" spans="1:8" ht="12.95" customHeight="1" x14ac:dyDescent="0.2">
      <c r="A131" s="78" t="s">
        <v>772</v>
      </c>
      <c r="B131" s="362" t="s">
        <v>875</v>
      </c>
      <c r="C131" s="363"/>
      <c r="D131" s="363"/>
      <c r="E131" s="364"/>
      <c r="F131" s="94">
        <v>62541</v>
      </c>
      <c r="G131" s="94">
        <v>150178</v>
      </c>
      <c r="H131" s="149">
        <f>G131/F131</f>
        <v>2.4012727650661168</v>
      </c>
    </row>
    <row r="132" spans="1:8" ht="12.95" customHeight="1" x14ac:dyDescent="0.2">
      <c r="A132" s="78" t="s">
        <v>773</v>
      </c>
      <c r="B132" s="362" t="s">
        <v>818</v>
      </c>
      <c r="C132" s="363"/>
      <c r="D132" s="363"/>
      <c r="E132" s="364"/>
      <c r="F132" s="94">
        <v>30343</v>
      </c>
      <c r="G132" s="94">
        <v>37923</v>
      </c>
      <c r="H132" s="149">
        <f>G132/F132</f>
        <v>1.2498104999505653</v>
      </c>
    </row>
    <row r="133" spans="1:8" s="236" customFormat="1" ht="12.95" customHeight="1" x14ac:dyDescent="0.2">
      <c r="A133" s="78" t="s">
        <v>774</v>
      </c>
      <c r="B133" s="362" t="s">
        <v>876</v>
      </c>
      <c r="C133" s="363"/>
      <c r="D133" s="363"/>
      <c r="E133" s="364"/>
      <c r="F133" s="92">
        <v>570382</v>
      </c>
      <c r="G133" s="92">
        <v>395406</v>
      </c>
      <c r="H133" s="149">
        <f>G133/F133</f>
        <v>0.69323015102159602</v>
      </c>
    </row>
    <row r="134" spans="1:8" s="236" customFormat="1" ht="12.95" customHeight="1" x14ac:dyDescent="0.2">
      <c r="A134" s="78" t="s">
        <v>775</v>
      </c>
      <c r="B134" s="406" t="s">
        <v>821</v>
      </c>
      <c r="C134" s="363"/>
      <c r="D134" s="363"/>
      <c r="E134" s="364"/>
      <c r="F134" s="96">
        <f>SUM(F87,F95,F99,F130)</f>
        <v>4627264</v>
      </c>
      <c r="G134" s="96">
        <f>SUM(G87,G95,G99,G130)</f>
        <v>14572426</v>
      </c>
      <c r="H134" s="148">
        <f>G134/F134</f>
        <v>3.1492532088076235</v>
      </c>
    </row>
    <row r="135" spans="1:8" s="236" customFormat="1" ht="12.95" customHeight="1" x14ac:dyDescent="0.2">
      <c r="A135" s="83"/>
      <c r="B135" s="407"/>
      <c r="C135" s="398"/>
      <c r="D135" s="398"/>
      <c r="E135" s="399"/>
      <c r="F135" s="238"/>
      <c r="G135" s="238"/>
      <c r="H135" s="160"/>
    </row>
    <row r="136" spans="1:8" s="236" customFormat="1" ht="82.5" customHeight="1" x14ac:dyDescent="0.2">
      <c r="A136" s="408" t="str">
        <f>A74</f>
        <v>Kecskemét, 2023.02.28.</v>
      </c>
      <c r="B136" s="409"/>
      <c r="C136" s="409"/>
      <c r="D136" s="239"/>
      <c r="E136" s="239"/>
      <c r="F136" s="240"/>
      <c r="G136" s="410" t="s">
        <v>849</v>
      </c>
      <c r="H136" s="411"/>
    </row>
    <row r="137" spans="1:8" s="161" customFormat="1" ht="11.1" customHeight="1" x14ac:dyDescent="0.2">
      <c r="A137" s="241"/>
      <c r="B137" s="241"/>
      <c r="C137" s="241"/>
      <c r="D137" s="241"/>
      <c r="E137" s="241"/>
      <c r="F137" s="242"/>
      <c r="G137" s="242"/>
      <c r="H137" s="242"/>
    </row>
    <row r="138" spans="1:8" s="236" customFormat="1" ht="11.1" customHeight="1" x14ac:dyDescent="0.2">
      <c r="A138" s="237"/>
      <c r="B138" s="243"/>
      <c r="C138" s="243"/>
      <c r="D138" s="243"/>
      <c r="E138" s="243"/>
      <c r="F138" s="240"/>
      <c r="G138" s="240"/>
      <c r="H138" s="240"/>
    </row>
  </sheetData>
  <dataConsolidate/>
  <mergeCells count="122">
    <mergeCell ref="B133:E133"/>
    <mergeCell ref="B134:E135"/>
    <mergeCell ref="A136:C136"/>
    <mergeCell ref="G136:H136"/>
    <mergeCell ref="B125:E125"/>
    <mergeCell ref="B126:E126"/>
    <mergeCell ref="B127:E127"/>
    <mergeCell ref="B130:E130"/>
    <mergeCell ref="B131:E131"/>
    <mergeCell ref="B132:E132"/>
    <mergeCell ref="B118:E118"/>
    <mergeCell ref="B119:E119"/>
    <mergeCell ref="B120:E120"/>
    <mergeCell ref="B121:E122"/>
    <mergeCell ref="B123:E123"/>
    <mergeCell ref="B124:E124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99:E99"/>
    <mergeCell ref="B100:E101"/>
    <mergeCell ref="B102:E102"/>
    <mergeCell ref="B103:E103"/>
    <mergeCell ref="B104:E104"/>
    <mergeCell ref="B105:E105"/>
    <mergeCell ref="B93:E93"/>
    <mergeCell ref="B94:E94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F79:H79"/>
    <mergeCell ref="A80:H80"/>
    <mergeCell ref="E81:F81"/>
    <mergeCell ref="A84:A85"/>
    <mergeCell ref="B84:E85"/>
    <mergeCell ref="F84:F85"/>
    <mergeCell ref="G84:G85"/>
    <mergeCell ref="H84:H85"/>
    <mergeCell ref="B72:E72"/>
    <mergeCell ref="G73:H74"/>
    <mergeCell ref="A74:C74"/>
    <mergeCell ref="F75:H75"/>
    <mergeCell ref="F76:H76"/>
    <mergeCell ref="F77:H78"/>
    <mergeCell ref="B66:E66"/>
    <mergeCell ref="B67:E67"/>
    <mergeCell ref="B68:E68"/>
    <mergeCell ref="B69:E69"/>
    <mergeCell ref="B70:E70"/>
    <mergeCell ref="B71:E71"/>
    <mergeCell ref="B58:E58"/>
    <mergeCell ref="B60:E60"/>
    <mergeCell ref="B61:E61"/>
    <mergeCell ref="B62:E62"/>
    <mergeCell ref="B64:E64"/>
    <mergeCell ref="B65:E65"/>
    <mergeCell ref="B50:E50"/>
    <mergeCell ref="B51:E51"/>
    <mergeCell ref="B52:E52"/>
    <mergeCell ref="B53:E53"/>
    <mergeCell ref="B54:E54"/>
    <mergeCell ref="B57:E57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1:E31"/>
    <mergeCell ref="A33:A34"/>
    <mergeCell ref="B33:E34"/>
    <mergeCell ref="B35:E35"/>
    <mergeCell ref="B36:E36"/>
    <mergeCell ref="B37:E37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F1:H1"/>
    <mergeCell ref="F2:H2"/>
    <mergeCell ref="F3:H3"/>
    <mergeCell ref="F4:H4"/>
    <mergeCell ref="A6:H6"/>
    <mergeCell ref="B10:E11"/>
    <mergeCell ref="F10:F11"/>
    <mergeCell ref="G10:G11"/>
  </mergeCells>
  <printOptions horizontalCentered="1" verticalCentered="1"/>
  <pageMargins left="0" right="0" top="0" bottom="0" header="0" footer="0"/>
  <pageSetup paperSize="9" scale="81" fitToHeight="2" orientation="portrait" r:id="rId1"/>
  <headerFooter alignWithMargins="0">
    <oddHeader xml:space="preserve">&amp;R
</oddHeader>
    <oddFooter xml:space="preserve">&amp;L
</oddFooter>
  </headerFooter>
  <rowBreaks count="1" manualBreakCount="1">
    <brk id="74" max="8" man="1"/>
  </rowBreaks>
  <ignoredErrors>
    <ignoredError sqref="F67:G71 F95:H13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FA12-698E-4086-9205-1E6B9774808B}">
  <dimension ref="A1:I118"/>
  <sheetViews>
    <sheetView workbookViewId="0">
      <selection activeCell="L36" sqref="L36"/>
    </sheetView>
  </sheetViews>
  <sheetFormatPr defaultRowHeight="12.75" x14ac:dyDescent="0.2"/>
  <cols>
    <col min="1" max="1" width="5.140625" style="272" customWidth="1"/>
    <col min="2" max="2" width="24.85546875" style="273" customWidth="1"/>
    <col min="3" max="3" width="19.7109375" style="273" customWidth="1"/>
    <col min="4" max="5" width="13.7109375" style="192" customWidth="1"/>
    <col min="6" max="6" width="13.7109375" style="273" customWidth="1"/>
    <col min="7" max="256" width="9.140625" style="252"/>
    <col min="257" max="257" width="5.140625" style="252" customWidth="1"/>
    <col min="258" max="258" width="24.85546875" style="252" customWidth="1"/>
    <col min="259" max="259" width="19.7109375" style="252" customWidth="1"/>
    <col min="260" max="262" width="13.7109375" style="252" customWidth="1"/>
    <col min="263" max="512" width="9.140625" style="252"/>
    <col min="513" max="513" width="5.140625" style="252" customWidth="1"/>
    <col min="514" max="514" width="24.85546875" style="252" customWidth="1"/>
    <col min="515" max="515" width="19.7109375" style="252" customWidth="1"/>
    <col min="516" max="518" width="13.7109375" style="252" customWidth="1"/>
    <col min="519" max="768" width="9.140625" style="252"/>
    <col min="769" max="769" width="5.140625" style="252" customWidth="1"/>
    <col min="770" max="770" width="24.85546875" style="252" customWidth="1"/>
    <col min="771" max="771" width="19.7109375" style="252" customWidth="1"/>
    <col min="772" max="774" width="13.7109375" style="252" customWidth="1"/>
    <col min="775" max="1024" width="9.140625" style="252"/>
    <col min="1025" max="1025" width="5.140625" style="252" customWidth="1"/>
    <col min="1026" max="1026" width="24.85546875" style="252" customWidth="1"/>
    <col min="1027" max="1027" width="19.7109375" style="252" customWidth="1"/>
    <col min="1028" max="1030" width="13.7109375" style="252" customWidth="1"/>
    <col min="1031" max="1280" width="9.140625" style="252"/>
    <col min="1281" max="1281" width="5.140625" style="252" customWidth="1"/>
    <col min="1282" max="1282" width="24.85546875" style="252" customWidth="1"/>
    <col min="1283" max="1283" width="19.7109375" style="252" customWidth="1"/>
    <col min="1284" max="1286" width="13.7109375" style="252" customWidth="1"/>
    <col min="1287" max="1536" width="9.140625" style="252"/>
    <col min="1537" max="1537" width="5.140625" style="252" customWidth="1"/>
    <col min="1538" max="1538" width="24.85546875" style="252" customWidth="1"/>
    <col min="1539" max="1539" width="19.7109375" style="252" customWidth="1"/>
    <col min="1540" max="1542" width="13.7109375" style="252" customWidth="1"/>
    <col min="1543" max="1792" width="9.140625" style="252"/>
    <col min="1793" max="1793" width="5.140625" style="252" customWidth="1"/>
    <col min="1794" max="1794" width="24.85546875" style="252" customWidth="1"/>
    <col min="1795" max="1795" width="19.7109375" style="252" customWidth="1"/>
    <col min="1796" max="1798" width="13.7109375" style="252" customWidth="1"/>
    <col min="1799" max="2048" width="9.140625" style="252"/>
    <col min="2049" max="2049" width="5.140625" style="252" customWidth="1"/>
    <col min="2050" max="2050" width="24.85546875" style="252" customWidth="1"/>
    <col min="2051" max="2051" width="19.7109375" style="252" customWidth="1"/>
    <col min="2052" max="2054" width="13.7109375" style="252" customWidth="1"/>
    <col min="2055" max="2304" width="9.140625" style="252"/>
    <col min="2305" max="2305" width="5.140625" style="252" customWidth="1"/>
    <col min="2306" max="2306" width="24.85546875" style="252" customWidth="1"/>
    <col min="2307" max="2307" width="19.7109375" style="252" customWidth="1"/>
    <col min="2308" max="2310" width="13.7109375" style="252" customWidth="1"/>
    <col min="2311" max="2560" width="9.140625" style="252"/>
    <col min="2561" max="2561" width="5.140625" style="252" customWidth="1"/>
    <col min="2562" max="2562" width="24.85546875" style="252" customWidth="1"/>
    <col min="2563" max="2563" width="19.7109375" style="252" customWidth="1"/>
    <col min="2564" max="2566" width="13.7109375" style="252" customWidth="1"/>
    <col min="2567" max="2816" width="9.140625" style="252"/>
    <col min="2817" max="2817" width="5.140625" style="252" customWidth="1"/>
    <col min="2818" max="2818" width="24.85546875" style="252" customWidth="1"/>
    <col min="2819" max="2819" width="19.7109375" style="252" customWidth="1"/>
    <col min="2820" max="2822" width="13.7109375" style="252" customWidth="1"/>
    <col min="2823" max="3072" width="9.140625" style="252"/>
    <col min="3073" max="3073" width="5.140625" style="252" customWidth="1"/>
    <col min="3074" max="3074" width="24.85546875" style="252" customWidth="1"/>
    <col min="3075" max="3075" width="19.7109375" style="252" customWidth="1"/>
    <col min="3076" max="3078" width="13.7109375" style="252" customWidth="1"/>
    <col min="3079" max="3328" width="9.140625" style="252"/>
    <col min="3329" max="3329" width="5.140625" style="252" customWidth="1"/>
    <col min="3330" max="3330" width="24.85546875" style="252" customWidth="1"/>
    <col min="3331" max="3331" width="19.7109375" style="252" customWidth="1"/>
    <col min="3332" max="3334" width="13.7109375" style="252" customWidth="1"/>
    <col min="3335" max="3584" width="9.140625" style="252"/>
    <col min="3585" max="3585" width="5.140625" style="252" customWidth="1"/>
    <col min="3586" max="3586" width="24.85546875" style="252" customWidth="1"/>
    <col min="3587" max="3587" width="19.7109375" style="252" customWidth="1"/>
    <col min="3588" max="3590" width="13.7109375" style="252" customWidth="1"/>
    <col min="3591" max="3840" width="9.140625" style="252"/>
    <col min="3841" max="3841" width="5.140625" style="252" customWidth="1"/>
    <col min="3842" max="3842" width="24.85546875" style="252" customWidth="1"/>
    <col min="3843" max="3843" width="19.7109375" style="252" customWidth="1"/>
    <col min="3844" max="3846" width="13.7109375" style="252" customWidth="1"/>
    <col min="3847" max="4096" width="9.140625" style="252"/>
    <col min="4097" max="4097" width="5.140625" style="252" customWidth="1"/>
    <col min="4098" max="4098" width="24.85546875" style="252" customWidth="1"/>
    <col min="4099" max="4099" width="19.7109375" style="252" customWidth="1"/>
    <col min="4100" max="4102" width="13.7109375" style="252" customWidth="1"/>
    <col min="4103" max="4352" width="9.140625" style="252"/>
    <col min="4353" max="4353" width="5.140625" style="252" customWidth="1"/>
    <col min="4354" max="4354" width="24.85546875" style="252" customWidth="1"/>
    <col min="4355" max="4355" width="19.7109375" style="252" customWidth="1"/>
    <col min="4356" max="4358" width="13.7109375" style="252" customWidth="1"/>
    <col min="4359" max="4608" width="9.140625" style="252"/>
    <col min="4609" max="4609" width="5.140625" style="252" customWidth="1"/>
    <col min="4610" max="4610" width="24.85546875" style="252" customWidth="1"/>
    <col min="4611" max="4611" width="19.7109375" style="252" customWidth="1"/>
    <col min="4612" max="4614" width="13.7109375" style="252" customWidth="1"/>
    <col min="4615" max="4864" width="9.140625" style="252"/>
    <col min="4865" max="4865" width="5.140625" style="252" customWidth="1"/>
    <col min="4866" max="4866" width="24.85546875" style="252" customWidth="1"/>
    <col min="4867" max="4867" width="19.7109375" style="252" customWidth="1"/>
    <col min="4868" max="4870" width="13.7109375" style="252" customWidth="1"/>
    <col min="4871" max="5120" width="9.140625" style="252"/>
    <col min="5121" max="5121" width="5.140625" style="252" customWidth="1"/>
    <col min="5122" max="5122" width="24.85546875" style="252" customWidth="1"/>
    <col min="5123" max="5123" width="19.7109375" style="252" customWidth="1"/>
    <col min="5124" max="5126" width="13.7109375" style="252" customWidth="1"/>
    <col min="5127" max="5376" width="9.140625" style="252"/>
    <col min="5377" max="5377" width="5.140625" style="252" customWidth="1"/>
    <col min="5378" max="5378" width="24.85546875" style="252" customWidth="1"/>
    <col min="5379" max="5379" width="19.7109375" style="252" customWidth="1"/>
    <col min="5380" max="5382" width="13.7109375" style="252" customWidth="1"/>
    <col min="5383" max="5632" width="9.140625" style="252"/>
    <col min="5633" max="5633" width="5.140625" style="252" customWidth="1"/>
    <col min="5634" max="5634" width="24.85546875" style="252" customWidth="1"/>
    <col min="5635" max="5635" width="19.7109375" style="252" customWidth="1"/>
    <col min="5636" max="5638" width="13.7109375" style="252" customWidth="1"/>
    <col min="5639" max="5888" width="9.140625" style="252"/>
    <col min="5889" max="5889" width="5.140625" style="252" customWidth="1"/>
    <col min="5890" max="5890" width="24.85546875" style="252" customWidth="1"/>
    <col min="5891" max="5891" width="19.7109375" style="252" customWidth="1"/>
    <col min="5892" max="5894" width="13.7109375" style="252" customWidth="1"/>
    <col min="5895" max="6144" width="9.140625" style="252"/>
    <col min="6145" max="6145" width="5.140625" style="252" customWidth="1"/>
    <col min="6146" max="6146" width="24.85546875" style="252" customWidth="1"/>
    <col min="6147" max="6147" width="19.7109375" style="252" customWidth="1"/>
    <col min="6148" max="6150" width="13.7109375" style="252" customWidth="1"/>
    <col min="6151" max="6400" width="9.140625" style="252"/>
    <col min="6401" max="6401" width="5.140625" style="252" customWidth="1"/>
    <col min="6402" max="6402" width="24.85546875" style="252" customWidth="1"/>
    <col min="6403" max="6403" width="19.7109375" style="252" customWidth="1"/>
    <col min="6404" max="6406" width="13.7109375" style="252" customWidth="1"/>
    <col min="6407" max="6656" width="9.140625" style="252"/>
    <col min="6657" max="6657" width="5.140625" style="252" customWidth="1"/>
    <col min="6658" max="6658" width="24.85546875" style="252" customWidth="1"/>
    <col min="6659" max="6659" width="19.7109375" style="252" customWidth="1"/>
    <col min="6660" max="6662" width="13.7109375" style="252" customWidth="1"/>
    <col min="6663" max="6912" width="9.140625" style="252"/>
    <col min="6913" max="6913" width="5.140625" style="252" customWidth="1"/>
    <col min="6914" max="6914" width="24.85546875" style="252" customWidth="1"/>
    <col min="6915" max="6915" width="19.7109375" style="252" customWidth="1"/>
    <col min="6916" max="6918" width="13.7109375" style="252" customWidth="1"/>
    <col min="6919" max="7168" width="9.140625" style="252"/>
    <col min="7169" max="7169" width="5.140625" style="252" customWidth="1"/>
    <col min="7170" max="7170" width="24.85546875" style="252" customWidth="1"/>
    <col min="7171" max="7171" width="19.7109375" style="252" customWidth="1"/>
    <col min="7172" max="7174" width="13.7109375" style="252" customWidth="1"/>
    <col min="7175" max="7424" width="9.140625" style="252"/>
    <col min="7425" max="7425" width="5.140625" style="252" customWidth="1"/>
    <col min="7426" max="7426" width="24.85546875" style="252" customWidth="1"/>
    <col min="7427" max="7427" width="19.7109375" style="252" customWidth="1"/>
    <col min="7428" max="7430" width="13.7109375" style="252" customWidth="1"/>
    <col min="7431" max="7680" width="9.140625" style="252"/>
    <col min="7681" max="7681" width="5.140625" style="252" customWidth="1"/>
    <col min="7682" max="7682" width="24.85546875" style="252" customWidth="1"/>
    <col min="7683" max="7683" width="19.7109375" style="252" customWidth="1"/>
    <col min="7684" max="7686" width="13.7109375" style="252" customWidth="1"/>
    <col min="7687" max="7936" width="9.140625" style="252"/>
    <col min="7937" max="7937" width="5.140625" style="252" customWidth="1"/>
    <col min="7938" max="7938" width="24.85546875" style="252" customWidth="1"/>
    <col min="7939" max="7939" width="19.7109375" style="252" customWidth="1"/>
    <col min="7940" max="7942" width="13.7109375" style="252" customWidth="1"/>
    <col min="7943" max="8192" width="9.140625" style="252"/>
    <col min="8193" max="8193" width="5.140625" style="252" customWidth="1"/>
    <col min="8194" max="8194" width="24.85546875" style="252" customWidth="1"/>
    <col min="8195" max="8195" width="19.7109375" style="252" customWidth="1"/>
    <col min="8196" max="8198" width="13.7109375" style="252" customWidth="1"/>
    <col min="8199" max="8448" width="9.140625" style="252"/>
    <col min="8449" max="8449" width="5.140625" style="252" customWidth="1"/>
    <col min="8450" max="8450" width="24.85546875" style="252" customWidth="1"/>
    <col min="8451" max="8451" width="19.7109375" style="252" customWidth="1"/>
    <col min="8452" max="8454" width="13.7109375" style="252" customWidth="1"/>
    <col min="8455" max="8704" width="9.140625" style="252"/>
    <col min="8705" max="8705" width="5.140625" style="252" customWidth="1"/>
    <col min="8706" max="8706" width="24.85546875" style="252" customWidth="1"/>
    <col min="8707" max="8707" width="19.7109375" style="252" customWidth="1"/>
    <col min="8708" max="8710" width="13.7109375" style="252" customWidth="1"/>
    <col min="8711" max="8960" width="9.140625" style="252"/>
    <col min="8961" max="8961" width="5.140625" style="252" customWidth="1"/>
    <col min="8962" max="8962" width="24.85546875" style="252" customWidth="1"/>
    <col min="8963" max="8963" width="19.7109375" style="252" customWidth="1"/>
    <col min="8964" max="8966" width="13.7109375" style="252" customWidth="1"/>
    <col min="8967" max="9216" width="9.140625" style="252"/>
    <col min="9217" max="9217" width="5.140625" style="252" customWidth="1"/>
    <col min="9218" max="9218" width="24.85546875" style="252" customWidth="1"/>
    <col min="9219" max="9219" width="19.7109375" style="252" customWidth="1"/>
    <col min="9220" max="9222" width="13.7109375" style="252" customWidth="1"/>
    <col min="9223" max="9472" width="9.140625" style="252"/>
    <col min="9473" max="9473" width="5.140625" style="252" customWidth="1"/>
    <col min="9474" max="9474" width="24.85546875" style="252" customWidth="1"/>
    <col min="9475" max="9475" width="19.7109375" style="252" customWidth="1"/>
    <col min="9476" max="9478" width="13.7109375" style="252" customWidth="1"/>
    <col min="9479" max="9728" width="9.140625" style="252"/>
    <col min="9729" max="9729" width="5.140625" style="252" customWidth="1"/>
    <col min="9730" max="9730" width="24.85546875" style="252" customWidth="1"/>
    <col min="9731" max="9731" width="19.7109375" style="252" customWidth="1"/>
    <col min="9732" max="9734" width="13.7109375" style="252" customWidth="1"/>
    <col min="9735" max="9984" width="9.140625" style="252"/>
    <col min="9985" max="9985" width="5.140625" style="252" customWidth="1"/>
    <col min="9986" max="9986" width="24.85546875" style="252" customWidth="1"/>
    <col min="9987" max="9987" width="19.7109375" style="252" customWidth="1"/>
    <col min="9988" max="9990" width="13.7109375" style="252" customWidth="1"/>
    <col min="9991" max="10240" width="9.140625" style="252"/>
    <col min="10241" max="10241" width="5.140625" style="252" customWidth="1"/>
    <col min="10242" max="10242" width="24.85546875" style="252" customWidth="1"/>
    <col min="10243" max="10243" width="19.7109375" style="252" customWidth="1"/>
    <col min="10244" max="10246" width="13.7109375" style="252" customWidth="1"/>
    <col min="10247" max="10496" width="9.140625" style="252"/>
    <col min="10497" max="10497" width="5.140625" style="252" customWidth="1"/>
    <col min="10498" max="10498" width="24.85546875" style="252" customWidth="1"/>
    <col min="10499" max="10499" width="19.7109375" style="252" customWidth="1"/>
    <col min="10500" max="10502" width="13.7109375" style="252" customWidth="1"/>
    <col min="10503" max="10752" width="9.140625" style="252"/>
    <col min="10753" max="10753" width="5.140625" style="252" customWidth="1"/>
    <col min="10754" max="10754" width="24.85546875" style="252" customWidth="1"/>
    <col min="10755" max="10755" width="19.7109375" style="252" customWidth="1"/>
    <col min="10756" max="10758" width="13.7109375" style="252" customWidth="1"/>
    <col min="10759" max="11008" width="9.140625" style="252"/>
    <col min="11009" max="11009" width="5.140625" style="252" customWidth="1"/>
    <col min="11010" max="11010" width="24.85546875" style="252" customWidth="1"/>
    <col min="11011" max="11011" width="19.7109375" style="252" customWidth="1"/>
    <col min="11012" max="11014" width="13.7109375" style="252" customWidth="1"/>
    <col min="11015" max="11264" width="9.140625" style="252"/>
    <col min="11265" max="11265" width="5.140625" style="252" customWidth="1"/>
    <col min="11266" max="11266" width="24.85546875" style="252" customWidth="1"/>
    <col min="11267" max="11267" width="19.7109375" style="252" customWidth="1"/>
    <col min="11268" max="11270" width="13.7109375" style="252" customWidth="1"/>
    <col min="11271" max="11520" width="9.140625" style="252"/>
    <col min="11521" max="11521" width="5.140625" style="252" customWidth="1"/>
    <col min="11522" max="11522" width="24.85546875" style="252" customWidth="1"/>
    <col min="11523" max="11523" width="19.7109375" style="252" customWidth="1"/>
    <col min="11524" max="11526" width="13.7109375" style="252" customWidth="1"/>
    <col min="11527" max="11776" width="9.140625" style="252"/>
    <col min="11777" max="11777" width="5.140625" style="252" customWidth="1"/>
    <col min="11778" max="11778" width="24.85546875" style="252" customWidth="1"/>
    <col min="11779" max="11779" width="19.7109375" style="252" customWidth="1"/>
    <col min="11780" max="11782" width="13.7109375" style="252" customWidth="1"/>
    <col min="11783" max="12032" width="9.140625" style="252"/>
    <col min="12033" max="12033" width="5.140625" style="252" customWidth="1"/>
    <col min="12034" max="12034" width="24.85546875" style="252" customWidth="1"/>
    <col min="12035" max="12035" width="19.7109375" style="252" customWidth="1"/>
    <col min="12036" max="12038" width="13.7109375" style="252" customWidth="1"/>
    <col min="12039" max="12288" width="9.140625" style="252"/>
    <col min="12289" max="12289" width="5.140625" style="252" customWidth="1"/>
    <col min="12290" max="12290" width="24.85546875" style="252" customWidth="1"/>
    <col min="12291" max="12291" width="19.7109375" style="252" customWidth="1"/>
    <col min="12292" max="12294" width="13.7109375" style="252" customWidth="1"/>
    <col min="12295" max="12544" width="9.140625" style="252"/>
    <col min="12545" max="12545" width="5.140625" style="252" customWidth="1"/>
    <col min="12546" max="12546" width="24.85546875" style="252" customWidth="1"/>
    <col min="12547" max="12547" width="19.7109375" style="252" customWidth="1"/>
    <col min="12548" max="12550" width="13.7109375" style="252" customWidth="1"/>
    <col min="12551" max="12800" width="9.140625" style="252"/>
    <col min="12801" max="12801" width="5.140625" style="252" customWidth="1"/>
    <col min="12802" max="12802" width="24.85546875" style="252" customWidth="1"/>
    <col min="12803" max="12803" width="19.7109375" style="252" customWidth="1"/>
    <col min="12804" max="12806" width="13.7109375" style="252" customWidth="1"/>
    <col min="12807" max="13056" width="9.140625" style="252"/>
    <col min="13057" max="13057" width="5.140625" style="252" customWidth="1"/>
    <col min="13058" max="13058" width="24.85546875" style="252" customWidth="1"/>
    <col min="13059" max="13059" width="19.7109375" style="252" customWidth="1"/>
    <col min="13060" max="13062" width="13.7109375" style="252" customWidth="1"/>
    <col min="13063" max="13312" width="9.140625" style="252"/>
    <col min="13313" max="13313" width="5.140625" style="252" customWidth="1"/>
    <col min="13314" max="13314" width="24.85546875" style="252" customWidth="1"/>
    <col min="13315" max="13315" width="19.7109375" style="252" customWidth="1"/>
    <col min="13316" max="13318" width="13.7109375" style="252" customWidth="1"/>
    <col min="13319" max="13568" width="9.140625" style="252"/>
    <col min="13569" max="13569" width="5.140625" style="252" customWidth="1"/>
    <col min="13570" max="13570" width="24.85546875" style="252" customWidth="1"/>
    <col min="13571" max="13571" width="19.7109375" style="252" customWidth="1"/>
    <col min="13572" max="13574" width="13.7109375" style="252" customWidth="1"/>
    <col min="13575" max="13824" width="9.140625" style="252"/>
    <col min="13825" max="13825" width="5.140625" style="252" customWidth="1"/>
    <col min="13826" max="13826" width="24.85546875" style="252" customWidth="1"/>
    <col min="13827" max="13827" width="19.7109375" style="252" customWidth="1"/>
    <col min="13828" max="13830" width="13.7109375" style="252" customWidth="1"/>
    <col min="13831" max="14080" width="9.140625" style="252"/>
    <col min="14081" max="14081" width="5.140625" style="252" customWidth="1"/>
    <col min="14082" max="14082" width="24.85546875" style="252" customWidth="1"/>
    <col min="14083" max="14083" width="19.7109375" style="252" customWidth="1"/>
    <col min="14084" max="14086" width="13.7109375" style="252" customWidth="1"/>
    <col min="14087" max="14336" width="9.140625" style="252"/>
    <col min="14337" max="14337" width="5.140625" style="252" customWidth="1"/>
    <col min="14338" max="14338" width="24.85546875" style="252" customWidth="1"/>
    <col min="14339" max="14339" width="19.7109375" style="252" customWidth="1"/>
    <col min="14340" max="14342" width="13.7109375" style="252" customWidth="1"/>
    <col min="14343" max="14592" width="9.140625" style="252"/>
    <col min="14593" max="14593" width="5.140625" style="252" customWidth="1"/>
    <col min="14594" max="14594" width="24.85546875" style="252" customWidth="1"/>
    <col min="14595" max="14595" width="19.7109375" style="252" customWidth="1"/>
    <col min="14596" max="14598" width="13.7109375" style="252" customWidth="1"/>
    <col min="14599" max="14848" width="9.140625" style="252"/>
    <col min="14849" max="14849" width="5.140625" style="252" customWidth="1"/>
    <col min="14850" max="14850" width="24.85546875" style="252" customWidth="1"/>
    <col min="14851" max="14851" width="19.7109375" style="252" customWidth="1"/>
    <col min="14852" max="14854" width="13.7109375" style="252" customWidth="1"/>
    <col min="14855" max="15104" width="9.140625" style="252"/>
    <col min="15105" max="15105" width="5.140625" style="252" customWidth="1"/>
    <col min="15106" max="15106" width="24.85546875" style="252" customWidth="1"/>
    <col min="15107" max="15107" width="19.7109375" style="252" customWidth="1"/>
    <col min="15108" max="15110" width="13.7109375" style="252" customWidth="1"/>
    <col min="15111" max="15360" width="9.140625" style="252"/>
    <col min="15361" max="15361" width="5.140625" style="252" customWidth="1"/>
    <col min="15362" max="15362" width="24.85546875" style="252" customWidth="1"/>
    <col min="15363" max="15363" width="19.7109375" style="252" customWidth="1"/>
    <col min="15364" max="15366" width="13.7109375" style="252" customWidth="1"/>
    <col min="15367" max="15616" width="9.140625" style="252"/>
    <col min="15617" max="15617" width="5.140625" style="252" customWidth="1"/>
    <col min="15618" max="15618" width="24.85546875" style="252" customWidth="1"/>
    <col min="15619" max="15619" width="19.7109375" style="252" customWidth="1"/>
    <col min="15620" max="15622" width="13.7109375" style="252" customWidth="1"/>
    <col min="15623" max="15872" width="9.140625" style="252"/>
    <col min="15873" max="15873" width="5.140625" style="252" customWidth="1"/>
    <col min="15874" max="15874" width="24.85546875" style="252" customWidth="1"/>
    <col min="15875" max="15875" width="19.7109375" style="252" customWidth="1"/>
    <col min="15876" max="15878" width="13.7109375" style="252" customWidth="1"/>
    <col min="15879" max="16128" width="9.140625" style="252"/>
    <col min="16129" max="16129" width="5.140625" style="252" customWidth="1"/>
    <col min="16130" max="16130" width="24.85546875" style="252" customWidth="1"/>
    <col min="16131" max="16131" width="19.7109375" style="252" customWidth="1"/>
    <col min="16132" max="16134" width="13.7109375" style="252" customWidth="1"/>
    <col min="16135" max="16384" width="9.140625" style="252"/>
  </cols>
  <sheetData>
    <row r="1" spans="1:7" s="245" customFormat="1" ht="15.75" x14ac:dyDescent="0.25">
      <c r="A1" s="62"/>
      <c r="B1" s="162"/>
      <c r="C1" s="162"/>
      <c r="D1" s="365" t="s">
        <v>653</v>
      </c>
      <c r="E1" s="365"/>
      <c r="F1" s="365"/>
      <c r="G1" s="244"/>
    </row>
    <row r="2" spans="1:7" s="245" customFormat="1" ht="11.25" customHeight="1" x14ac:dyDescent="0.2">
      <c r="A2" s="135"/>
      <c r="B2" s="135"/>
      <c r="C2" s="163"/>
      <c r="D2" s="366" t="s">
        <v>654</v>
      </c>
      <c r="E2" s="366"/>
      <c r="F2" s="366"/>
      <c r="G2" s="246"/>
    </row>
    <row r="3" spans="1:7" s="245" customFormat="1" ht="15" customHeight="1" x14ac:dyDescent="0.25">
      <c r="A3" s="64"/>
      <c r="B3" s="64"/>
      <c r="C3" s="163"/>
      <c r="D3" s="367" t="s">
        <v>655</v>
      </c>
      <c r="E3" s="367"/>
      <c r="F3" s="367"/>
      <c r="G3" s="247"/>
    </row>
    <row r="4" spans="1:7" s="245" customFormat="1" ht="11.25" customHeight="1" x14ac:dyDescent="0.25">
      <c r="A4" s="67"/>
      <c r="B4" s="64"/>
      <c r="C4" s="163"/>
      <c r="D4" s="368" t="s">
        <v>656</v>
      </c>
      <c r="E4" s="368"/>
      <c r="F4" s="368"/>
      <c r="G4" s="247"/>
    </row>
    <row r="5" spans="1:7" s="245" customFormat="1" ht="9.75" customHeight="1" x14ac:dyDescent="0.25">
      <c r="A5" s="67"/>
      <c r="B5" s="64"/>
      <c r="C5" s="163"/>
      <c r="D5" s="164"/>
      <c r="E5" s="164"/>
      <c r="F5" s="163"/>
    </row>
    <row r="6" spans="1:7" s="245" customFormat="1" ht="18.95" customHeight="1" x14ac:dyDescent="0.3">
      <c r="A6" s="68"/>
      <c r="B6" s="68"/>
      <c r="C6" s="68"/>
      <c r="D6" s="165"/>
      <c r="E6" s="165"/>
      <c r="F6" s="68"/>
    </row>
    <row r="7" spans="1:7" s="245" customFormat="1" ht="19.5" customHeight="1" x14ac:dyDescent="0.3">
      <c r="A7" s="369" t="s">
        <v>969</v>
      </c>
      <c r="B7" s="369"/>
      <c r="C7" s="369"/>
      <c r="D7" s="369"/>
      <c r="E7" s="369"/>
      <c r="F7" s="369"/>
    </row>
    <row r="8" spans="1:7" s="245" customFormat="1" ht="17.25" customHeight="1" x14ac:dyDescent="0.2">
      <c r="A8" s="412" t="s">
        <v>877</v>
      </c>
      <c r="B8" s="412"/>
      <c r="C8" s="412"/>
      <c r="D8" s="412"/>
      <c r="E8" s="412"/>
      <c r="F8" s="412"/>
    </row>
    <row r="9" spans="1:7" s="245" customFormat="1" x14ac:dyDescent="0.2">
      <c r="A9" s="165"/>
      <c r="B9" s="103"/>
      <c r="C9" s="103"/>
      <c r="D9" s="103"/>
      <c r="E9" s="103"/>
      <c r="F9" s="103"/>
    </row>
    <row r="10" spans="1:7" s="245" customFormat="1" ht="15.75" customHeight="1" x14ac:dyDescent="0.2">
      <c r="A10" s="163" t="s">
        <v>878</v>
      </c>
      <c r="B10" s="98"/>
      <c r="C10" s="98"/>
      <c r="D10" s="99"/>
      <c r="E10" s="99"/>
      <c r="F10" s="99" t="s">
        <v>813</v>
      </c>
    </row>
    <row r="11" spans="1:7" s="248" customFormat="1" ht="27.75" customHeight="1" x14ac:dyDescent="0.25">
      <c r="A11" s="415" t="s">
        <v>776</v>
      </c>
      <c r="B11" s="417" t="s">
        <v>777</v>
      </c>
      <c r="C11" s="418"/>
      <c r="D11" s="415" t="s">
        <v>879</v>
      </c>
      <c r="E11" s="421" t="s">
        <v>970</v>
      </c>
      <c r="F11" s="423" t="s">
        <v>850</v>
      </c>
    </row>
    <row r="12" spans="1:7" s="249" customFormat="1" ht="12.75" customHeight="1" x14ac:dyDescent="0.25">
      <c r="A12" s="416"/>
      <c r="B12" s="419"/>
      <c r="C12" s="420"/>
      <c r="D12" s="416"/>
      <c r="E12" s="422"/>
      <c r="F12" s="424"/>
    </row>
    <row r="13" spans="1:7" s="249" customFormat="1" ht="12.75" customHeight="1" x14ac:dyDescent="0.25">
      <c r="A13" s="166" t="s">
        <v>660</v>
      </c>
      <c r="B13" s="167" t="s">
        <v>661</v>
      </c>
      <c r="C13" s="168"/>
      <c r="D13" s="169" t="s">
        <v>662</v>
      </c>
      <c r="E13" s="169" t="s">
        <v>663</v>
      </c>
      <c r="F13" s="170" t="s">
        <v>827</v>
      </c>
    </row>
    <row r="14" spans="1:7" ht="12.75" customHeight="1" x14ac:dyDescent="0.2">
      <c r="A14" s="171" t="s">
        <v>664</v>
      </c>
      <c r="B14" s="250" t="s">
        <v>778</v>
      </c>
      <c r="C14" s="251"/>
      <c r="D14" s="172">
        <v>2846409</v>
      </c>
      <c r="E14" s="172">
        <v>4997866</v>
      </c>
      <c r="F14" s="173">
        <f>IF(D14=0,"-",E14/D14)</f>
        <v>1.755849563432381</v>
      </c>
    </row>
    <row r="15" spans="1:7" ht="12.75" customHeight="1" x14ac:dyDescent="0.2">
      <c r="A15" s="171" t="s">
        <v>665</v>
      </c>
      <c r="B15" s="253" t="s">
        <v>779</v>
      </c>
      <c r="C15" s="254"/>
      <c r="D15" s="174"/>
      <c r="E15" s="174"/>
      <c r="F15" s="175"/>
    </row>
    <row r="16" spans="1:7" ht="12.75" customHeight="1" x14ac:dyDescent="0.2">
      <c r="A16" s="171" t="s">
        <v>780</v>
      </c>
      <c r="B16" s="255" t="s">
        <v>781</v>
      </c>
      <c r="C16" s="254"/>
      <c r="D16" s="176">
        <f>SUM(D14:D15)</f>
        <v>2846409</v>
      </c>
      <c r="E16" s="176">
        <f>SUM(E14:E15)</f>
        <v>4997866</v>
      </c>
      <c r="F16" s="177">
        <f t="shared" ref="F16:F60" si="0">IF(D16=0,"-",E16/D16)</f>
        <v>1.755849563432381</v>
      </c>
    </row>
    <row r="17" spans="1:6" ht="12.75" customHeight="1" x14ac:dyDescent="0.2">
      <c r="A17" s="171" t="s">
        <v>666</v>
      </c>
      <c r="B17" s="253" t="s">
        <v>782</v>
      </c>
      <c r="C17" s="254"/>
      <c r="D17" s="174"/>
      <c r="E17" s="174"/>
      <c r="F17" s="175"/>
    </row>
    <row r="18" spans="1:6" ht="12.75" customHeight="1" x14ac:dyDescent="0.2">
      <c r="A18" s="171" t="s">
        <v>667</v>
      </c>
      <c r="B18" s="253" t="s">
        <v>783</v>
      </c>
      <c r="C18" s="254"/>
      <c r="D18" s="174">
        <v>44497</v>
      </c>
      <c r="E18" s="174">
        <v>33979</v>
      </c>
      <c r="F18" s="175">
        <f t="shared" si="0"/>
        <v>0.76362451401218057</v>
      </c>
    </row>
    <row r="19" spans="1:6" ht="12.75" customHeight="1" x14ac:dyDescent="0.2">
      <c r="A19" s="171" t="s">
        <v>784</v>
      </c>
      <c r="B19" s="255" t="s">
        <v>880</v>
      </c>
      <c r="C19" s="254"/>
      <c r="D19" s="178">
        <f>SUM(D17+D18)</f>
        <v>44497</v>
      </c>
      <c r="E19" s="178">
        <f>SUM(E17+E18)</f>
        <v>33979</v>
      </c>
      <c r="F19" s="177">
        <f t="shared" si="0"/>
        <v>0.76362451401218057</v>
      </c>
    </row>
    <row r="20" spans="1:6" ht="12.75" customHeight="1" x14ac:dyDescent="0.2">
      <c r="A20" s="171" t="s">
        <v>785</v>
      </c>
      <c r="B20" s="256" t="s">
        <v>786</v>
      </c>
      <c r="C20" s="257"/>
      <c r="D20" s="179">
        <v>1493002</v>
      </c>
      <c r="E20" s="179">
        <v>7987384</v>
      </c>
      <c r="F20" s="180">
        <f t="shared" si="0"/>
        <v>5.3498816478477593</v>
      </c>
    </row>
    <row r="21" spans="1:6" ht="12.75" customHeight="1" x14ac:dyDescent="0.2">
      <c r="A21" s="171" t="s">
        <v>881</v>
      </c>
      <c r="B21" s="253" t="s">
        <v>882</v>
      </c>
      <c r="C21" s="254"/>
      <c r="D21" s="181">
        <v>746</v>
      </c>
      <c r="E21" s="181">
        <v>6622</v>
      </c>
      <c r="F21" s="182">
        <f t="shared" si="0"/>
        <v>8.8766756032171585</v>
      </c>
    </row>
    <row r="22" spans="1:6" ht="12" customHeight="1" x14ac:dyDescent="0.2">
      <c r="A22" s="171" t="s">
        <v>668</v>
      </c>
      <c r="B22" s="253" t="s">
        <v>787</v>
      </c>
      <c r="C22" s="254"/>
      <c r="D22" s="174">
        <v>1713347</v>
      </c>
      <c r="E22" s="174">
        <v>8067845</v>
      </c>
      <c r="F22" s="182">
        <f t="shared" si="0"/>
        <v>4.7088213887788051</v>
      </c>
    </row>
    <row r="23" spans="1:6" ht="12.75" customHeight="1" x14ac:dyDescent="0.2">
      <c r="A23" s="171" t="s">
        <v>670</v>
      </c>
      <c r="B23" s="253" t="s">
        <v>883</v>
      </c>
      <c r="C23" s="254"/>
      <c r="D23" s="174">
        <v>164587</v>
      </c>
      <c r="E23" s="174">
        <v>272728</v>
      </c>
      <c r="F23" s="182">
        <f t="shared" si="0"/>
        <v>1.6570446025506267</v>
      </c>
    </row>
    <row r="24" spans="1:6" ht="12.75" customHeight="1" x14ac:dyDescent="0.2">
      <c r="A24" s="171" t="s">
        <v>672</v>
      </c>
      <c r="B24" s="253" t="s">
        <v>884</v>
      </c>
      <c r="C24" s="254"/>
      <c r="D24" s="174">
        <v>48328</v>
      </c>
      <c r="E24" s="174">
        <v>53845</v>
      </c>
      <c r="F24" s="182">
        <f t="shared" si="0"/>
        <v>1.1141574242675054</v>
      </c>
    </row>
    <row r="25" spans="1:6" ht="12.75" customHeight="1" x14ac:dyDescent="0.2">
      <c r="A25" s="171" t="s">
        <v>674</v>
      </c>
      <c r="B25" s="253" t="s">
        <v>788</v>
      </c>
      <c r="C25" s="254"/>
      <c r="D25" s="174">
        <v>144</v>
      </c>
      <c r="E25" s="174">
        <v>41</v>
      </c>
      <c r="F25" s="182">
        <f t="shared" si="0"/>
        <v>0.28472222222222221</v>
      </c>
    </row>
    <row r="26" spans="1:6" ht="12.75" customHeight="1" x14ac:dyDescent="0.2">
      <c r="A26" s="171" t="s">
        <v>676</v>
      </c>
      <c r="B26" s="253" t="s">
        <v>789</v>
      </c>
      <c r="C26" s="254"/>
      <c r="D26" s="174">
        <v>285</v>
      </c>
      <c r="E26" s="174">
        <v>253</v>
      </c>
      <c r="F26" s="182">
        <f t="shared" si="0"/>
        <v>0.88771929824561402</v>
      </c>
    </row>
    <row r="27" spans="1:6" ht="12.75" customHeight="1" x14ac:dyDescent="0.2">
      <c r="A27" s="171" t="s">
        <v>790</v>
      </c>
      <c r="B27" s="255" t="s">
        <v>791</v>
      </c>
      <c r="C27" s="254"/>
      <c r="D27" s="178">
        <f>SUM(D22:D26)</f>
        <v>1926691</v>
      </c>
      <c r="E27" s="178">
        <f>SUM(E22:E26)</f>
        <v>8394712</v>
      </c>
      <c r="F27" s="177">
        <f t="shared" si="0"/>
        <v>4.3570619263805144</v>
      </c>
    </row>
    <row r="28" spans="1:6" ht="12.75" customHeight="1" x14ac:dyDescent="0.2">
      <c r="A28" s="171" t="s">
        <v>885</v>
      </c>
      <c r="B28" s="253" t="s">
        <v>792</v>
      </c>
      <c r="C28" s="254"/>
      <c r="D28" s="174">
        <f>'[2]Eredmény kimutatás 2022. év'!$D$33</f>
        <v>648611</v>
      </c>
      <c r="E28" s="174">
        <f>'[2]Eredmény kimutatás 2022. év'!$F$33</f>
        <v>784213</v>
      </c>
      <c r="F28" s="182">
        <f t="shared" si="0"/>
        <v>1.209065217827018</v>
      </c>
    </row>
    <row r="29" spans="1:6" ht="12.75" customHeight="1" x14ac:dyDescent="0.2">
      <c r="A29" s="171" t="s">
        <v>886</v>
      </c>
      <c r="B29" s="253" t="s">
        <v>793</v>
      </c>
      <c r="C29" s="254"/>
      <c r="D29" s="174">
        <f>'[2]Eredmény kimutatás 2022. év'!$D$34</f>
        <v>48920</v>
      </c>
      <c r="E29" s="174">
        <f>'[2]Eredmény kimutatás 2022. év'!$F$34</f>
        <v>52986</v>
      </c>
      <c r="F29" s="182">
        <f t="shared" si="0"/>
        <v>1.0831152902698282</v>
      </c>
    </row>
    <row r="30" spans="1:6" ht="12.75" customHeight="1" x14ac:dyDescent="0.2">
      <c r="A30" s="171" t="s">
        <v>887</v>
      </c>
      <c r="B30" s="253" t="s">
        <v>794</v>
      </c>
      <c r="C30" s="254"/>
      <c r="D30" s="174">
        <f>'[2]Eredmény kimutatás 2022. év'!$D$35</f>
        <v>115420</v>
      </c>
      <c r="E30" s="174">
        <f>'[2]Eredmény kimutatás 2022. év'!$F$35</f>
        <v>115685</v>
      </c>
      <c r="F30" s="182">
        <f t="shared" si="0"/>
        <v>1.002295962571478</v>
      </c>
    </row>
    <row r="31" spans="1:6" ht="12.75" customHeight="1" x14ac:dyDescent="0.2">
      <c r="A31" s="171" t="s">
        <v>795</v>
      </c>
      <c r="B31" s="255" t="s">
        <v>888</v>
      </c>
      <c r="C31" s="254"/>
      <c r="D31" s="178">
        <f>SUM(D28:D30)</f>
        <v>812951</v>
      </c>
      <c r="E31" s="178">
        <f>SUM(E28:E30)</f>
        <v>952884</v>
      </c>
      <c r="F31" s="177">
        <f t="shared" si="0"/>
        <v>1.1721296855530039</v>
      </c>
    </row>
    <row r="32" spans="1:6" ht="12.75" customHeight="1" x14ac:dyDescent="0.2">
      <c r="A32" s="171" t="s">
        <v>796</v>
      </c>
      <c r="B32" s="255" t="s">
        <v>797</v>
      </c>
      <c r="C32" s="254"/>
      <c r="D32" s="174">
        <v>165981</v>
      </c>
      <c r="E32" s="174">
        <v>190603</v>
      </c>
      <c r="F32" s="182">
        <v>1.1483422801404981</v>
      </c>
    </row>
    <row r="33" spans="1:6" ht="12.75" customHeight="1" x14ac:dyDescent="0.2">
      <c r="A33" s="171" t="s">
        <v>798</v>
      </c>
      <c r="B33" s="255" t="s">
        <v>799</v>
      </c>
      <c r="C33" s="254"/>
      <c r="D33" s="174">
        <v>1041743</v>
      </c>
      <c r="E33" s="174">
        <v>1907486</v>
      </c>
      <c r="F33" s="182">
        <v>1.8310523804815584</v>
      </c>
    </row>
    <row r="34" spans="1:6" ht="12.75" customHeight="1" x14ac:dyDescent="0.2">
      <c r="A34" s="171" t="s">
        <v>889</v>
      </c>
      <c r="B34" s="253" t="s">
        <v>890</v>
      </c>
      <c r="C34" s="254"/>
      <c r="D34" s="174">
        <v>0</v>
      </c>
      <c r="E34" s="174">
        <v>0</v>
      </c>
      <c r="F34" s="258" t="s">
        <v>640</v>
      </c>
    </row>
    <row r="35" spans="1:6" ht="28.5" customHeight="1" x14ac:dyDescent="0.2">
      <c r="A35" s="183" t="s">
        <v>800</v>
      </c>
      <c r="B35" s="425" t="s">
        <v>891</v>
      </c>
      <c r="C35" s="426"/>
      <c r="D35" s="184">
        <f>SUM(D16+D19+D20-D27-D31-D32-D33)</f>
        <v>436542</v>
      </c>
      <c r="E35" s="184">
        <f>SUM(E16+E19+E20-E27-E31-E32-E33)</f>
        <v>1573544</v>
      </c>
      <c r="F35" s="185">
        <f t="shared" si="0"/>
        <v>3.6045649674029074</v>
      </c>
    </row>
    <row r="36" spans="1:6" ht="12.75" customHeight="1" x14ac:dyDescent="0.2">
      <c r="A36" s="171" t="s">
        <v>34</v>
      </c>
      <c r="B36" s="253" t="s">
        <v>892</v>
      </c>
      <c r="C36" s="254"/>
      <c r="D36" s="174"/>
      <c r="E36" s="174"/>
      <c r="F36" s="182"/>
    </row>
    <row r="37" spans="1:6" ht="12.75" customHeight="1" x14ac:dyDescent="0.2">
      <c r="A37" s="171"/>
      <c r="B37" s="253" t="s">
        <v>893</v>
      </c>
      <c r="C37" s="254"/>
      <c r="D37" s="174"/>
      <c r="E37" s="174"/>
      <c r="F37" s="182"/>
    </row>
    <row r="38" spans="1:6" ht="12.75" customHeight="1" x14ac:dyDescent="0.2">
      <c r="A38" s="171" t="s">
        <v>36</v>
      </c>
      <c r="B38" s="253" t="s">
        <v>894</v>
      </c>
      <c r="C38" s="254"/>
      <c r="D38" s="174"/>
      <c r="E38" s="174"/>
      <c r="F38" s="182"/>
    </row>
    <row r="39" spans="1:6" ht="12.75" customHeight="1" x14ac:dyDescent="0.2">
      <c r="A39" s="171"/>
      <c r="B39" s="253" t="s">
        <v>893</v>
      </c>
      <c r="C39" s="254"/>
      <c r="D39" s="174"/>
      <c r="E39" s="174"/>
      <c r="F39" s="182"/>
    </row>
    <row r="40" spans="1:6" ht="12.75" customHeight="1" x14ac:dyDescent="0.2">
      <c r="A40" s="171" t="s">
        <v>38</v>
      </c>
      <c r="B40" s="253" t="s">
        <v>895</v>
      </c>
      <c r="C40" s="254"/>
      <c r="D40" s="174"/>
      <c r="E40" s="174"/>
      <c r="F40" s="182"/>
    </row>
    <row r="41" spans="1:6" ht="12.75" customHeight="1" x14ac:dyDescent="0.2">
      <c r="A41" s="171"/>
      <c r="B41" s="253" t="s">
        <v>893</v>
      </c>
      <c r="C41" s="254"/>
      <c r="D41" s="174"/>
      <c r="E41" s="174"/>
      <c r="F41" s="182"/>
    </row>
    <row r="42" spans="1:6" ht="12.75" customHeight="1" x14ac:dyDescent="0.2">
      <c r="A42" s="171" t="s">
        <v>40</v>
      </c>
      <c r="B42" s="253" t="s">
        <v>896</v>
      </c>
      <c r="C42" s="254"/>
      <c r="D42" s="174">
        <v>82</v>
      </c>
      <c r="E42" s="174">
        <v>120628</v>
      </c>
      <c r="F42" s="182">
        <v>1471.0731707317073</v>
      </c>
    </row>
    <row r="43" spans="1:6" ht="12.75" customHeight="1" x14ac:dyDescent="0.2">
      <c r="A43" s="171"/>
      <c r="B43" s="253" t="s">
        <v>893</v>
      </c>
      <c r="C43" s="254"/>
      <c r="D43" s="174"/>
      <c r="E43" s="174"/>
      <c r="F43" s="182"/>
    </row>
    <row r="44" spans="1:6" ht="12.75" customHeight="1" x14ac:dyDescent="0.2">
      <c r="A44" s="171" t="s">
        <v>42</v>
      </c>
      <c r="B44" s="253" t="s">
        <v>801</v>
      </c>
      <c r="C44" s="254"/>
      <c r="D44" s="174">
        <v>0</v>
      </c>
      <c r="E44" s="174">
        <v>4806</v>
      </c>
      <c r="F44" s="258" t="s">
        <v>640</v>
      </c>
    </row>
    <row r="45" spans="1:6" ht="12.75" customHeight="1" x14ac:dyDescent="0.2">
      <c r="A45" s="171"/>
      <c r="B45" s="253" t="s">
        <v>897</v>
      </c>
      <c r="C45" s="254"/>
      <c r="D45" s="174"/>
      <c r="E45" s="174"/>
      <c r="F45" s="182"/>
    </row>
    <row r="46" spans="1:6" ht="12.75" customHeight="1" x14ac:dyDescent="0.2">
      <c r="A46" s="171" t="s">
        <v>802</v>
      </c>
      <c r="B46" s="255" t="s">
        <v>898</v>
      </c>
      <c r="C46" s="254"/>
      <c r="D46" s="178">
        <f>SUM(D38:D44)</f>
        <v>82</v>
      </c>
      <c r="E46" s="178">
        <f>SUM(E38:E44)</f>
        <v>125434</v>
      </c>
      <c r="F46" s="177">
        <f t="shared" si="0"/>
        <v>1529.6829268292684</v>
      </c>
    </row>
    <row r="47" spans="1:6" ht="12.75" customHeight="1" x14ac:dyDescent="0.2">
      <c r="A47" s="171" t="s">
        <v>44</v>
      </c>
      <c r="B47" s="253" t="s">
        <v>819</v>
      </c>
      <c r="C47" s="254"/>
      <c r="D47" s="174"/>
      <c r="E47" s="174"/>
      <c r="F47" s="182"/>
    </row>
    <row r="48" spans="1:6" ht="12.75" customHeight="1" x14ac:dyDescent="0.2">
      <c r="A48" s="171"/>
      <c r="B48" s="253" t="s">
        <v>899</v>
      </c>
      <c r="C48" s="254"/>
      <c r="D48" s="174"/>
      <c r="E48" s="174"/>
      <c r="F48" s="182"/>
    </row>
    <row r="49" spans="1:9" ht="12.75" customHeight="1" x14ac:dyDescent="0.2">
      <c r="A49" s="171" t="s">
        <v>46</v>
      </c>
      <c r="B49" s="253" t="s">
        <v>900</v>
      </c>
      <c r="C49" s="254"/>
      <c r="D49" s="174"/>
      <c r="E49" s="174"/>
      <c r="F49" s="182"/>
    </row>
    <row r="50" spans="1:9" ht="12.75" customHeight="1" x14ac:dyDescent="0.2">
      <c r="A50" s="171"/>
      <c r="B50" s="253" t="s">
        <v>899</v>
      </c>
      <c r="C50" s="254"/>
      <c r="D50" s="174"/>
      <c r="E50" s="174"/>
      <c r="F50" s="182"/>
    </row>
    <row r="51" spans="1:9" ht="12.75" customHeight="1" x14ac:dyDescent="0.2">
      <c r="A51" s="171" t="s">
        <v>48</v>
      </c>
      <c r="B51" s="253" t="s">
        <v>803</v>
      </c>
      <c r="C51" s="254"/>
      <c r="D51" s="174"/>
      <c r="E51" s="174"/>
      <c r="F51" s="182"/>
    </row>
    <row r="52" spans="1:9" ht="12.75" customHeight="1" x14ac:dyDescent="0.2">
      <c r="A52" s="171"/>
      <c r="B52" s="253" t="s">
        <v>899</v>
      </c>
      <c r="C52" s="254"/>
      <c r="D52" s="174"/>
      <c r="E52" s="174"/>
      <c r="F52" s="182"/>
    </row>
    <row r="53" spans="1:9" ht="12.75" customHeight="1" x14ac:dyDescent="0.2">
      <c r="A53" s="171" t="s">
        <v>50</v>
      </c>
      <c r="B53" s="253" t="s">
        <v>804</v>
      </c>
      <c r="C53" s="254"/>
      <c r="D53" s="174"/>
      <c r="E53" s="174"/>
      <c r="F53" s="182"/>
    </row>
    <row r="54" spans="1:9" ht="12.75" customHeight="1" x14ac:dyDescent="0.2">
      <c r="A54" s="171" t="s">
        <v>121</v>
      </c>
      <c r="B54" s="253" t="s">
        <v>805</v>
      </c>
      <c r="C54" s="254"/>
      <c r="D54" s="174">
        <v>3989</v>
      </c>
      <c r="E54" s="174">
        <v>0</v>
      </c>
      <c r="F54" s="182">
        <v>0</v>
      </c>
    </row>
    <row r="55" spans="1:9" ht="12.75" customHeight="1" x14ac:dyDescent="0.2">
      <c r="A55" s="171"/>
      <c r="B55" s="259" t="s">
        <v>897</v>
      </c>
      <c r="C55" s="254"/>
      <c r="D55" s="186"/>
      <c r="E55" s="186"/>
      <c r="F55" s="182"/>
    </row>
    <row r="56" spans="1:9" ht="12.75" customHeight="1" x14ac:dyDescent="0.2">
      <c r="A56" s="171" t="s">
        <v>806</v>
      </c>
      <c r="B56" s="260" t="s">
        <v>901</v>
      </c>
      <c r="C56" s="261"/>
      <c r="D56" s="187">
        <f>SUM(D49:D54)</f>
        <v>3989</v>
      </c>
      <c r="E56" s="187">
        <f>SUM(E49:E54)</f>
        <v>0</v>
      </c>
      <c r="F56" s="177">
        <f t="shared" si="0"/>
        <v>0</v>
      </c>
    </row>
    <row r="57" spans="1:9" ht="12.75" customHeight="1" x14ac:dyDescent="0.2">
      <c r="A57" s="171" t="s">
        <v>807</v>
      </c>
      <c r="B57" s="260" t="s">
        <v>808</v>
      </c>
      <c r="C57" s="261"/>
      <c r="D57" s="187">
        <f>SUM(D46-D56)</f>
        <v>-3907</v>
      </c>
      <c r="E57" s="187">
        <f>SUM(E46-E56)</f>
        <v>125434</v>
      </c>
      <c r="F57" s="177">
        <f t="shared" si="0"/>
        <v>-32.104939851548501</v>
      </c>
    </row>
    <row r="58" spans="1:9" ht="12.75" customHeight="1" x14ac:dyDescent="0.2">
      <c r="A58" s="171" t="s">
        <v>809</v>
      </c>
      <c r="B58" s="260" t="s">
        <v>902</v>
      </c>
      <c r="C58" s="261"/>
      <c r="D58" s="187">
        <f>SUM(D35+D57)</f>
        <v>432635</v>
      </c>
      <c r="E58" s="187">
        <f>SUM(E35+E57)</f>
        <v>1698978</v>
      </c>
      <c r="F58" s="177">
        <f t="shared" si="0"/>
        <v>3.9270470488980318</v>
      </c>
    </row>
    <row r="59" spans="1:9" ht="12.75" customHeight="1" x14ac:dyDescent="0.2">
      <c r="A59" s="171" t="s">
        <v>810</v>
      </c>
      <c r="B59" s="260" t="s">
        <v>811</v>
      </c>
      <c r="C59" s="261"/>
      <c r="D59" s="174">
        <v>79611</v>
      </c>
      <c r="E59" s="174">
        <v>167520</v>
      </c>
      <c r="F59" s="182">
        <f t="shared" si="0"/>
        <v>2.104231827260052</v>
      </c>
    </row>
    <row r="60" spans="1:9" ht="12.75" customHeight="1" x14ac:dyDescent="0.2">
      <c r="A60" s="188" t="s">
        <v>812</v>
      </c>
      <c r="B60" s="262" t="s">
        <v>903</v>
      </c>
      <c r="C60" s="263"/>
      <c r="D60" s="189">
        <f>D58-D59</f>
        <v>353024</v>
      </c>
      <c r="E60" s="189">
        <f>E58-E59</f>
        <v>1531458</v>
      </c>
      <c r="F60" s="190">
        <f t="shared" si="0"/>
        <v>4.3381129894851345</v>
      </c>
      <c r="H60" s="264"/>
      <c r="I60" s="264"/>
    </row>
    <row r="61" spans="1:9" ht="9" customHeight="1" x14ac:dyDescent="0.2">
      <c r="A61" s="265"/>
      <c r="B61" s="266"/>
      <c r="C61" s="267"/>
      <c r="D61" s="268"/>
      <c r="E61" s="268"/>
      <c r="F61" s="269"/>
    </row>
    <row r="62" spans="1:9" s="161" customFormat="1" x14ac:dyDescent="0.2">
      <c r="A62" s="242"/>
      <c r="B62" s="242"/>
      <c r="C62" s="242"/>
      <c r="D62" s="242"/>
      <c r="E62" s="413" t="s">
        <v>849</v>
      </c>
      <c r="F62" s="413"/>
    </row>
    <row r="63" spans="1:9" s="161" customFormat="1" ht="12.75" customHeight="1" x14ac:dyDescent="0.2">
      <c r="A63" s="270" t="s">
        <v>968</v>
      </c>
      <c r="B63" s="241"/>
      <c r="C63" s="242"/>
      <c r="D63" s="242"/>
      <c r="E63" s="413"/>
      <c r="F63" s="413"/>
    </row>
    <row r="64" spans="1:9" s="161" customFormat="1" ht="24" customHeight="1" x14ac:dyDescent="0.2">
      <c r="B64" s="271"/>
      <c r="E64" s="414"/>
      <c r="F64" s="414"/>
    </row>
    <row r="65" spans="4:5" s="161" customFormat="1" x14ac:dyDescent="0.2">
      <c r="D65" s="191"/>
      <c r="E65" s="191"/>
    </row>
    <row r="66" spans="4:5" s="161" customFormat="1" x14ac:dyDescent="0.2">
      <c r="D66" s="191"/>
      <c r="E66" s="191"/>
    </row>
    <row r="67" spans="4:5" s="161" customFormat="1" x14ac:dyDescent="0.2">
      <c r="D67" s="191"/>
      <c r="E67" s="191"/>
    </row>
    <row r="68" spans="4:5" s="161" customFormat="1" x14ac:dyDescent="0.2">
      <c r="D68" s="191"/>
      <c r="E68" s="191"/>
    </row>
    <row r="69" spans="4:5" s="161" customFormat="1" x14ac:dyDescent="0.2">
      <c r="D69" s="191"/>
      <c r="E69" s="191"/>
    </row>
    <row r="70" spans="4:5" s="161" customFormat="1" x14ac:dyDescent="0.2">
      <c r="D70" s="191"/>
      <c r="E70" s="191"/>
    </row>
    <row r="71" spans="4:5" s="161" customFormat="1" x14ac:dyDescent="0.2">
      <c r="D71" s="191"/>
      <c r="E71" s="191"/>
    </row>
    <row r="72" spans="4:5" s="161" customFormat="1" x14ac:dyDescent="0.2">
      <c r="D72" s="191"/>
      <c r="E72" s="191"/>
    </row>
    <row r="73" spans="4:5" s="161" customFormat="1" x14ac:dyDescent="0.2">
      <c r="D73" s="191"/>
      <c r="E73" s="191"/>
    </row>
    <row r="74" spans="4:5" s="161" customFormat="1" x14ac:dyDescent="0.2">
      <c r="D74" s="191"/>
      <c r="E74" s="191"/>
    </row>
    <row r="75" spans="4:5" s="161" customFormat="1" x14ac:dyDescent="0.2">
      <c r="D75" s="191"/>
      <c r="E75" s="191"/>
    </row>
    <row r="76" spans="4:5" s="161" customFormat="1" x14ac:dyDescent="0.2">
      <c r="D76" s="191"/>
      <c r="E76" s="191"/>
    </row>
    <row r="77" spans="4:5" s="161" customFormat="1" x14ac:dyDescent="0.2">
      <c r="D77" s="191"/>
      <c r="E77" s="191"/>
    </row>
    <row r="78" spans="4:5" s="161" customFormat="1" x14ac:dyDescent="0.2">
      <c r="D78" s="191"/>
      <c r="E78" s="191"/>
    </row>
    <row r="79" spans="4:5" s="161" customFormat="1" x14ac:dyDescent="0.2">
      <c r="D79" s="191"/>
      <c r="E79" s="191"/>
    </row>
    <row r="80" spans="4:5" s="161" customFormat="1" x14ac:dyDescent="0.2">
      <c r="D80" s="191"/>
      <c r="E80" s="191"/>
    </row>
    <row r="81" spans="4:5" s="161" customFormat="1" x14ac:dyDescent="0.2">
      <c r="D81" s="191"/>
      <c r="E81" s="191"/>
    </row>
    <row r="82" spans="4:5" s="161" customFormat="1" x14ac:dyDescent="0.2">
      <c r="D82" s="191"/>
      <c r="E82" s="191"/>
    </row>
    <row r="83" spans="4:5" s="161" customFormat="1" x14ac:dyDescent="0.2">
      <c r="D83" s="191"/>
      <c r="E83" s="191"/>
    </row>
    <row r="84" spans="4:5" s="161" customFormat="1" x14ac:dyDescent="0.2">
      <c r="D84" s="191"/>
      <c r="E84" s="191"/>
    </row>
    <row r="85" spans="4:5" s="161" customFormat="1" x14ac:dyDescent="0.2">
      <c r="D85" s="191"/>
      <c r="E85" s="191"/>
    </row>
    <row r="86" spans="4:5" s="161" customFormat="1" x14ac:dyDescent="0.2">
      <c r="D86" s="191"/>
      <c r="E86" s="191"/>
    </row>
    <row r="87" spans="4:5" s="161" customFormat="1" x14ac:dyDescent="0.2">
      <c r="D87" s="191"/>
      <c r="E87" s="191"/>
    </row>
    <row r="88" spans="4:5" s="161" customFormat="1" x14ac:dyDescent="0.2">
      <c r="D88" s="191"/>
      <c r="E88" s="191"/>
    </row>
    <row r="89" spans="4:5" s="161" customFormat="1" x14ac:dyDescent="0.2">
      <c r="D89" s="191"/>
      <c r="E89" s="191"/>
    </row>
    <row r="90" spans="4:5" s="161" customFormat="1" x14ac:dyDescent="0.2">
      <c r="D90" s="191"/>
      <c r="E90" s="191"/>
    </row>
    <row r="91" spans="4:5" s="161" customFormat="1" x14ac:dyDescent="0.2">
      <c r="D91" s="191"/>
      <c r="E91" s="191"/>
    </row>
    <row r="92" spans="4:5" s="161" customFormat="1" x14ac:dyDescent="0.2">
      <c r="D92" s="191"/>
      <c r="E92" s="191"/>
    </row>
    <row r="93" spans="4:5" s="161" customFormat="1" x14ac:dyDescent="0.2">
      <c r="D93" s="191"/>
      <c r="E93" s="191"/>
    </row>
    <row r="94" spans="4:5" s="161" customFormat="1" x14ac:dyDescent="0.2">
      <c r="D94" s="191"/>
      <c r="E94" s="191"/>
    </row>
    <row r="95" spans="4:5" s="161" customFormat="1" x14ac:dyDescent="0.2">
      <c r="D95" s="191"/>
      <c r="E95" s="191"/>
    </row>
    <row r="96" spans="4:5" s="161" customFormat="1" x14ac:dyDescent="0.2">
      <c r="D96" s="191"/>
      <c r="E96" s="191"/>
    </row>
    <row r="97" spans="4:5" s="161" customFormat="1" x14ac:dyDescent="0.2">
      <c r="D97" s="191"/>
      <c r="E97" s="191"/>
    </row>
    <row r="98" spans="4:5" s="161" customFormat="1" x14ac:dyDescent="0.2">
      <c r="D98" s="191"/>
      <c r="E98" s="191"/>
    </row>
    <row r="99" spans="4:5" s="161" customFormat="1" x14ac:dyDescent="0.2">
      <c r="D99" s="191"/>
      <c r="E99" s="191"/>
    </row>
    <row r="100" spans="4:5" s="161" customFormat="1" x14ac:dyDescent="0.2">
      <c r="D100" s="191"/>
      <c r="E100" s="191"/>
    </row>
    <row r="101" spans="4:5" s="161" customFormat="1" x14ac:dyDescent="0.2">
      <c r="D101" s="191"/>
      <c r="E101" s="191"/>
    </row>
    <row r="102" spans="4:5" s="161" customFormat="1" x14ac:dyDescent="0.2">
      <c r="D102" s="191"/>
      <c r="E102" s="191"/>
    </row>
    <row r="103" spans="4:5" s="161" customFormat="1" x14ac:dyDescent="0.2">
      <c r="D103" s="191"/>
      <c r="E103" s="191"/>
    </row>
    <row r="104" spans="4:5" s="161" customFormat="1" x14ac:dyDescent="0.2">
      <c r="D104" s="191"/>
      <c r="E104" s="191"/>
    </row>
    <row r="105" spans="4:5" s="161" customFormat="1" x14ac:dyDescent="0.2">
      <c r="D105" s="191"/>
      <c r="E105" s="191"/>
    </row>
    <row r="106" spans="4:5" s="161" customFormat="1" x14ac:dyDescent="0.2">
      <c r="D106" s="191"/>
      <c r="E106" s="191"/>
    </row>
    <row r="107" spans="4:5" s="161" customFormat="1" x14ac:dyDescent="0.2">
      <c r="D107" s="191"/>
      <c r="E107" s="191"/>
    </row>
    <row r="108" spans="4:5" s="161" customFormat="1" x14ac:dyDescent="0.2">
      <c r="D108" s="191"/>
      <c r="E108" s="191"/>
    </row>
    <row r="109" spans="4:5" s="161" customFormat="1" x14ac:dyDescent="0.2">
      <c r="D109" s="191"/>
      <c r="E109" s="191"/>
    </row>
    <row r="110" spans="4:5" s="161" customFormat="1" x14ac:dyDescent="0.2">
      <c r="D110" s="191"/>
      <c r="E110" s="191"/>
    </row>
    <row r="111" spans="4:5" s="161" customFormat="1" x14ac:dyDescent="0.2">
      <c r="D111" s="191"/>
      <c r="E111" s="191"/>
    </row>
    <row r="112" spans="4:5" s="161" customFormat="1" x14ac:dyDescent="0.2">
      <c r="D112" s="191"/>
      <c r="E112" s="191"/>
    </row>
    <row r="113" spans="4:5" s="161" customFormat="1" x14ac:dyDescent="0.2">
      <c r="D113" s="191"/>
      <c r="E113" s="191"/>
    </row>
    <row r="114" spans="4:5" s="161" customFormat="1" x14ac:dyDescent="0.2">
      <c r="D114" s="191"/>
      <c r="E114" s="191"/>
    </row>
    <row r="115" spans="4:5" s="161" customFormat="1" x14ac:dyDescent="0.2">
      <c r="D115" s="191"/>
      <c r="E115" s="191"/>
    </row>
    <row r="116" spans="4:5" s="161" customFormat="1" x14ac:dyDescent="0.2">
      <c r="D116" s="191"/>
      <c r="E116" s="191"/>
    </row>
    <row r="117" spans="4:5" s="161" customFormat="1" x14ac:dyDescent="0.2">
      <c r="D117" s="191"/>
      <c r="E117" s="191"/>
    </row>
    <row r="118" spans="4:5" s="161" customFormat="1" x14ac:dyDescent="0.2">
      <c r="D118" s="191"/>
      <c r="E118" s="191"/>
    </row>
  </sheetData>
  <dataConsolidate/>
  <mergeCells count="14">
    <mergeCell ref="E62:F63"/>
    <mergeCell ref="E64:F64"/>
    <mergeCell ref="A11:A12"/>
    <mergeCell ref="B11:C12"/>
    <mergeCell ref="D11:D12"/>
    <mergeCell ref="E11:E12"/>
    <mergeCell ref="F11:F12"/>
    <mergeCell ref="B35:C35"/>
    <mergeCell ref="A8:F8"/>
    <mergeCell ref="D1:F1"/>
    <mergeCell ref="D2:F2"/>
    <mergeCell ref="D3:F3"/>
    <mergeCell ref="D4:F4"/>
    <mergeCell ref="A7:F7"/>
  </mergeCells>
  <printOptions horizontalCentered="1" verticalCentered="1"/>
  <pageMargins left="0" right="0" top="0" bottom="0" header="0" footer="0"/>
  <pageSetup paperSize="9" scale="9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Gazdálkodás gazd és műszaki inf</vt:lpstr>
      <vt:lpstr>Mérleg 2022.</vt:lpstr>
      <vt:lpstr>Erkim.  2022.</vt:lpstr>
      <vt:lpstr>'Erkim.  2022.'!Nyomtatási_terület</vt:lpstr>
      <vt:lpstr>'Gazdálkodás gazd és műszaki inf'!Nyomtatási_terület</vt:lpstr>
      <vt:lpstr>'Mérleg 2022.'!Nyomtatási_terület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Gubényiné Kovács Ágnes</dc:creator>
  <cp:lastModifiedBy>B. Kovacs Norbert</cp:lastModifiedBy>
  <cp:lastPrinted>2024-04-03T13:30:48Z</cp:lastPrinted>
  <dcterms:created xsi:type="dcterms:W3CDTF">2020-03-27T09:12:16Z</dcterms:created>
  <dcterms:modified xsi:type="dcterms:W3CDTF">2024-04-25T10:02:13Z</dcterms:modified>
</cp:coreProperties>
</file>